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us01046\Desktop\"/>
    </mc:Choice>
  </mc:AlternateContent>
  <xr:revisionPtr revIDLastSave="0" documentId="8_{3153EC44-073A-4F14-ABC1-E00DE02439F6}" xr6:coauthVersionLast="45" xr6:coauthVersionMax="45" xr10:uidLastSave="{00000000-0000-0000-0000-000000000000}"/>
  <workbookProtection workbookAlgorithmName="SHA-512" workbookHashValue="+5U6ptzR6tXiWLtivhFKivyaR/mA+5p8eCH/C5ckLEJW/EJuoULwsbRFYiS0i2Ehfh9keBBK3V5vrlguNFj2Tg==" workbookSaltValue="RJxpRVYG+lkG7Wid2ziPc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AT10" i="4"/>
  <c r="I10" i="4"/>
  <c r="B10" i="4"/>
  <c r="BB8" i="4"/>
  <c r="AT8" i="4"/>
  <c r="AL8" i="4"/>
  <c r="W8" i="4"/>
  <c r="P8" i="4"/>
  <c r="I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<sst xmlns="http://schemas.openxmlformats.org/spreadsheetml/2006/main" count="233" uniqueCount="118">
  <si>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</si>
  <si>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</si>
  <si>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</si>
  <si>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</si>
  <si>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</si>
  <si>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</si>
  <si>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</si>
  <si>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</si>
  <si>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</si>
  <si>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</si>
  <si>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</si>
  <si>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</si>
  <si>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</si>
  <si>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</si>
  <si>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</si>
  <si>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</si>
  <si>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</si>
  <si>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</si>
  <si>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</si>
  <si>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</si>
  <si>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</si>
  <si>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</si>
  <si>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</si>
  <si>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</si>
  <si>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</si>
  <si>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</si>
  <si>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</si>
  <si>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</si>
  <si>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</si>
  <si>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</si>
  <si>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</si>
  <si>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</si>
  <si>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</si>
  <si>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</si>
  <si>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</si>
  <si>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</si>
  <si>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</si>
  <si>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</si>
  <si>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</si>
  <si>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</si>
  <si>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</si>
  <si>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</si>
  <si>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</si>
  <si>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</si>
  <si>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</si>
  <si>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</si>
  <si>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</si>
  <si>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</si>
  <si>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</si>
  <si>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</si>
  <si>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</si>
  <si>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</si>
  <si>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</si>
  <si>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</si>
  <si>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</si>
  <si>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</si>
  <si>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</si>
  <si>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</si>
  <si>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</si>
  <si>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</si>
  <si>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</si>
  <si>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</si>
  <si>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</si>
  <si>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</si>
  <si>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</si>
  <si>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</si>
  <si>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</si>
  <si>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</si>
  <si>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</si>
  <si>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</si>
  <si>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</si>
  <si>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</si>
  <si>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</si>
  <si>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</si>
  <si>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</si>
  <si>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</si>
  <si>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</si>
  <si>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</si>
  <si>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</si>
  <si>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</si>
  <si>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</si>
  <si>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</si>
  <si>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</si>
  <si>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</si>
  <si>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</si>
  <si>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</si>
  <si>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</si>
  <si>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</si>
  <si>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</si>
  <si>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</si>
  <si>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</si>
  <si>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</si>
  <si>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</si>
  <si>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</si>
  <si>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</si>
  <si>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</si>
  <si>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美深町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</si>
  <si>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</si>
  <si>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</si>
  <si>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</si>
  <si>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</si>
  <si>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</si>
  <si>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</si>
  <si>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</si>
  <si>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</si>
  <si>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</si>
  <si>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</si>
  <si>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</si>
  <si>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</si>
  <si>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</si>
  <si>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</si>
  <si>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</si>
  <si>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</si>
  <si>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</si>
  <si>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</si>
  <si>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当該年度に更新した管路がないため管路更新率はゼロとなります。</t>
    <phoneticPr fontId="4"/>
  </si>
  <si>
    <t>　収益的収支比率については、類似団体平均値以上であり、一般会計からの繰入金に依存していないことが伺えることから良い傾向である。
　企業債残高対給水収益比率については、令和5年度に公会計適用に向けた移行作業を行い、その財源として公営企業会計適用債の借入を行ったが、給水収益に対する比率は全国平均より低いことから、料金水準は適切と言える。
　料金回収率については、100％を上回っていることから、料金の収益性が良いことを示している。
　給水原価については、類似団体平均値以下であり浄水にかかる費用が少ないので良い傾向である。
　施設利用率については、類似団体平均値以下であり、施設利用の効率が低く悪い傾向である。
　有収率については、前年度とほぼ横ばいで推移している。今後は定期的な漏水調査等の実施により有収率の維持・向上に努めなければならない。</t>
    <rPh sb="98" eb="100">
      <t>イコウ</t>
    </rPh>
    <rPh sb="100" eb="102">
      <t>サギョウ</t>
    </rPh>
    <rPh sb="354" eb="356">
      <t>イジ</t>
    </rPh>
    <phoneticPr fontId="4"/>
  </si>
  <si>
    <t>　全体として経営状況はまずまずであるが、今後想定される施設等の改修にかかる財源の確保に向けた検討を行っていく必要がある。
　なお、当該簡易水道事業については、令和6年3月31日に法適用簡易水道である美深町中央簡易水道事業と事業統合を行い、美深町簡易水道事業となる。</t>
    <rPh sb="40" eb="42">
      <t>カクホ</t>
    </rPh>
    <rPh sb="43" eb="44">
      <t>ム</t>
    </rPh>
    <rPh sb="46" eb="48">
      <t>ケントウ</t>
    </rPh>
    <rPh sb="49" eb="50">
      <t>オコナ</t>
    </rPh>
    <rPh sb="54" eb="56">
      <t>ヒツヨウ</t>
    </rPh>
    <rPh sb="116" eb="117">
      <t>オコナ</t>
    </rPh>
    <rPh sb="119" eb="122">
      <t>ビフカチョウ</t>
    </rPh>
    <rPh sb="122" eb="124">
      <t>カンイ</t>
    </rPh>
    <rPh sb="124" eb="126">
      <t>スイドウ</t>
    </rPh>
    <rPh sb="126" eb="12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</si>
</sst>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E1-4F73-98A9-E609D0BC045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52E1-4F73-98A9-E609D0BC045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47.59</c:v>
                </c:pt>
                <c:pt idx="1">
                  <c:v>47.29</c:v>
                </c:pt>
                <c:pt idx="2">
                  <c:v>46.9</c:v>
                </c:pt>
                <c:pt idx="3">
                  <c:v>47.71</c:v>
                </c:pt>
                <c:pt idx="4">
                  <c:v>44.98</c:v>
                </c:pt>
              </c:numCache>
            </c:numRef>
          </c:val>
          <c:extLst>
            <c:ext xmlns:c16="http://schemas.microsoft.com/office/drawing/2014/chart" uri="{C3380CC4-5D6E-409C-BE32-E72D297353CC}">
              <c16:uniqueId val="{00000000-A176-4244-A557-DB56BAE0E4F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A176-4244-A557-DB56BAE0E4F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85.46</c:v>
                </c:pt>
                <c:pt idx="1">
                  <c:v>82.72</c:v>
                </c:pt>
                <c:pt idx="2">
                  <c:v>79.56</c:v>
                </c:pt>
                <c:pt idx="3">
                  <c:v>79.599999999999994</c:v>
                </c:pt>
                <c:pt idx="4">
                  <c:v>81.209999999999994</c:v>
                </c:pt>
              </c:numCache>
            </c:numRef>
          </c:val>
          <c:extLst>
            <c:ext xmlns:c16="http://schemas.microsoft.com/office/drawing/2014/chart" uri="{C3380CC4-5D6E-409C-BE32-E72D297353CC}">
              <c16:uniqueId val="{00000000-927A-4CCC-A528-FA9FBE6A993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927A-4CCC-A528-FA9FBE6A993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127.96</c:v>
                </c:pt>
                <c:pt idx="1">
                  <c:v>158.41999999999999</c:v>
                </c:pt>
                <c:pt idx="2">
                  <c:v>156.81</c:v>
                </c:pt>
                <c:pt idx="3">
                  <c:v>155.86000000000001</c:v>
                </c:pt>
                <c:pt idx="4">
                  <c:v>149.75</c:v>
                </c:pt>
              </c:numCache>
            </c:numRef>
          </c:val>
          <c:extLst>
            <c:ext xmlns:c16="http://schemas.microsoft.com/office/drawing/2014/chart" uri="{C3380CC4-5D6E-409C-BE32-E72D297353CC}">
              <c16:uniqueId val="{00000000-D69D-4195-953C-C17A3F37755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D69D-4195-953C-C17A3F37755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C8-4A65-B1D0-CA6046BF622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C8-4A65-B1D0-CA6046BF622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62-4AA8-9CDD-0FF91A56C67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2-4AA8-9CDD-0FF91A56C67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0C-4199-B2AF-67A2B08A3C3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0C-4199-B2AF-67A2B08A3C3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09-491B-B977-31253E6A3B4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9-491B-B977-31253E6A3B4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formatCode="#,##0.00;&quot;△&quot;#,##0.00;&quot;-&quot;">
                  <c:v>36.71</c:v>
                </c:pt>
                <c:pt idx="3" formatCode="#,##0.00;&quot;△&quot;#,##0.00;&quot;-&quot;">
                  <c:v>32.71</c:v>
                </c:pt>
                <c:pt idx="4" formatCode="#,##0.00;&quot;△&quot;#,##0.00;&quot;-&quot;">
                  <c:v>35.380000000000003</c:v>
                </c:pt>
              </c:numCache>
            </c:numRef>
          </c:val>
          <c:extLst>
            <c:ext xmlns:c16="http://schemas.microsoft.com/office/drawing/2014/chart" uri="{C3380CC4-5D6E-409C-BE32-E72D297353CC}">
              <c16:uniqueId val="{00000000-A69E-4928-B76C-A5CD3621007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A69E-4928-B76C-A5CD3621007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119.24</c:v>
                </c:pt>
                <c:pt idx="1">
                  <c:v>158.36000000000001</c:v>
                </c:pt>
                <c:pt idx="2">
                  <c:v>156.55000000000001</c:v>
                </c:pt>
                <c:pt idx="3">
                  <c:v>155.47999999999999</c:v>
                </c:pt>
                <c:pt idx="4">
                  <c:v>149.46</c:v>
                </c:pt>
              </c:numCache>
            </c:numRef>
          </c:val>
          <c:extLst>
            <c:ext xmlns:c16="http://schemas.microsoft.com/office/drawing/2014/chart" uri="{C3380CC4-5D6E-409C-BE32-E72D297353CC}">
              <c16:uniqueId val="{00000000-4566-4F1F-8855-92DC2547F97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4566-4F1F-8855-92DC2547F97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121.75</c:v>
                </c:pt>
                <c:pt idx="1">
                  <c:v>93.81</c:v>
                </c:pt>
                <c:pt idx="2">
                  <c:v>95.82</c:v>
                </c:pt>
                <c:pt idx="3">
                  <c:v>95.76</c:v>
                </c:pt>
                <c:pt idx="4">
                  <c:v>100.95</c:v>
                </c:pt>
              </c:numCache>
            </c:numRef>
          </c:val>
          <c:extLst>
            <c:ext xmlns:c16="http://schemas.microsoft.com/office/drawing/2014/chart" uri="{C3380CC4-5D6E-409C-BE32-E72D297353CC}">
              <c16:uniqueId val="{00000000-3F22-4F9C-B456-EFE358DD36B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3F22-4F9C-B456-EFE358DD36B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北海道　美深町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3789</v>
      </c>
      <c r="AM8" s="54"/>
      <c r="AN8" s="54"/>
      <c r="AO8" s="54"/>
      <c r="AP8" s="54"/>
      <c r="AQ8" s="54"/>
      <c r="AR8" s="54"/>
      <c r="AS8" s="54"/>
      <c r="AT8" s="44">
        <f>データ!$S$6</f>
        <v>672.09</v>
      </c>
      <c r="AU8" s="44"/>
      <c r="AV8" s="44"/>
      <c r="AW8" s="44"/>
      <c r="AX8" s="44"/>
      <c r="AY8" s="44"/>
      <c r="AZ8" s="44"/>
      <c r="BA8" s="44"/>
      <c r="BB8" s="44">
        <f>データ!$T$6</f>
        <v>5.64</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6.68</v>
      </c>
      <c r="Q10" s="44"/>
      <c r="R10" s="44"/>
      <c r="S10" s="44"/>
      <c r="T10" s="44"/>
      <c r="U10" s="44"/>
      <c r="V10" s="44"/>
      <c r="W10" s="54">
        <f>データ!$Q$6</f>
        <v>4780</v>
      </c>
      <c r="X10" s="54"/>
      <c r="Y10" s="54"/>
      <c r="Z10" s="54"/>
      <c r="AA10" s="54"/>
      <c r="AB10" s="54"/>
      <c r="AC10" s="54"/>
      <c r="AD10" s="2"/>
      <c r="AE10" s="2"/>
      <c r="AF10" s="2"/>
      <c r="AG10" s="2"/>
      <c r="AH10" s="2"/>
      <c r="AI10" s="2"/>
      <c r="AJ10" s="2"/>
      <c r="AK10" s="2"/>
      <c r="AL10" s="54">
        <f>データ!$U$6</f>
        <v>249</v>
      </c>
      <c r="AM10" s="54"/>
      <c r="AN10" s="54"/>
      <c r="AO10" s="54"/>
      <c r="AP10" s="54"/>
      <c r="AQ10" s="54"/>
      <c r="AR10" s="54"/>
      <c r="AS10" s="54"/>
      <c r="AT10" s="44">
        <f>データ!$V$6</f>
        <v>24</v>
      </c>
      <c r="AU10" s="44"/>
      <c r="AV10" s="44"/>
      <c r="AW10" s="44"/>
      <c r="AX10" s="44"/>
      <c r="AY10" s="44"/>
      <c r="AZ10" s="44"/>
      <c r="BA10" s="44"/>
      <c r="BB10" s="44">
        <f>データ!$W$6</f>
        <v>10.38</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RYp5UOWJ7nUb+grAa6PFAFCdAfg5Umb8kctfAy3AhmKky2a5wQtBLHzZwSZeoFkvnzyjV9OOi99RZct9HtpQAQ==" saltValue="XW19nK1xJli63xqpqoKe8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14699</v>
      </c>
      <c r="D6" s="20">
        <f t="shared" si="3"/>
        <v>47</v>
      </c>
      <c r="E6" s="20">
        <f t="shared" si="3"/>
        <v>1</v>
      </c>
      <c r="F6" s="20">
        <f t="shared" si="3"/>
        <v>0</v>
      </c>
      <c r="G6" s="20">
        <f t="shared" si="3"/>
        <v>0</v>
      </c>
      <c r="H6" s="20" t="str">
        <f t="shared" si="3"/>
        <v>北海道　美深町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6.68</v>
      </c>
      <c r="Q6" s="21">
        <f t="shared" si="3"/>
        <v>4780</v>
      </c>
      <c r="R6" s="21">
        <f t="shared" si="3"/>
        <v>3789</v>
      </c>
      <c r="S6" s="21">
        <f t="shared" si="3"/>
        <v>672.09</v>
      </c>
      <c r="T6" s="21">
        <f t="shared" si="3"/>
        <v>5.64</v>
      </c>
      <c r="U6" s="21">
        <f t="shared" si="3"/>
        <v>249</v>
      </c>
      <c r="V6" s="21">
        <f t="shared" si="3"/>
        <v>24</v>
      </c>
      <c r="W6" s="21">
        <f t="shared" si="3"/>
        <v>10.38</v>
      </c>
      <c r="X6" s="22">
        <f>IF(X7="",NA(),X7)</f>
        <v>127.96</v>
      </c>
      <c r="Y6" s="22">
        <f t="shared" ref="Y6:AG6" si="4">IF(Y7="",NA(),Y7)</f>
        <v>158.41999999999999</v>
      </c>
      <c r="Z6" s="22">
        <f t="shared" si="4"/>
        <v>156.81</v>
      </c>
      <c r="AA6" s="22">
        <f t="shared" si="4"/>
        <v>155.86000000000001</v>
      </c>
      <c r="AB6" s="22">
        <f t="shared" si="4"/>
        <v>149.75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2">
        <f t="shared" si="7"/>
        <v>36.71</v>
      </c>
      <c r="BH6" s="22">
        <f t="shared" si="7"/>
        <v>32.71</v>
      </c>
      <c r="BI6" s="22">
        <f t="shared" si="7"/>
        <v>35.380000000000003</v>
      </c>
      <c r="BJ6" s="22">
        <f t="shared" si="7"/>
        <v>1183.92</v>
      </c>
      <c r="BK6" s="22">
        <f t="shared" si="7"/>
        <v>1128.72</v>
      </c>
      <c r="BL6" s="22">
        <f t="shared" si="7"/>
        <v>1125.25</v>
      </c>
      <c r="BM6" s="22">
        <f t="shared" si="7"/>
        <v>1157.05</v>
      </c>
      <c r="BN6" s="22">
        <f t="shared" si="7"/>
        <v>1228.8</v>
      </c>
      <c r="BO6" s="21" t="str">
        <f>IF(BO7="","",IF(BO7="-","【-】","【"&amp;SUBSTITUTE(TEXT(BO7,"#,##0.00"),"-","△")&amp;"】"))</f>
        <v>【1,045.20】</v>
      </c>
      <c r="BP6" s="22">
        <f>IF(BP7="",NA(),BP7)</f>
        <v>119.24</v>
      </c>
      <c r="BQ6" s="22">
        <f t="shared" ref="BQ6:BY6" si="8">IF(BQ7="",NA(),BQ7)</f>
        <v>158.36000000000001</v>
      </c>
      <c r="BR6" s="22">
        <f t="shared" si="8"/>
        <v>156.55000000000001</v>
      </c>
      <c r="BS6" s="22">
        <f t="shared" si="8"/>
        <v>155.47999999999999</v>
      </c>
      <c r="BT6" s="22">
        <f t="shared" si="8"/>
        <v>149.46</v>
      </c>
      <c r="BU6" s="22">
        <f t="shared" si="8"/>
        <v>42.5</v>
      </c>
      <c r="BV6" s="22">
        <f t="shared" si="8"/>
        <v>41.84</v>
      </c>
      <c r="BW6" s="22">
        <f t="shared" si="8"/>
        <v>41.44</v>
      </c>
      <c r="BX6" s="22">
        <f t="shared" si="8"/>
        <v>37.65</v>
      </c>
      <c r="BY6" s="22">
        <f t="shared" si="8"/>
        <v>37.31</v>
      </c>
      <c r="BZ6" s="21" t="str">
        <f>IF(BZ7="","",IF(BZ7="-","【-】","【"&amp;SUBSTITUTE(TEXT(BZ7,"#,##0.00"),"-","△")&amp;"】"))</f>
        <v>【49.51】</v>
      </c>
      <c r="CA6" s="22">
        <f>IF(CA7="",NA(),CA7)</f>
        <v>121.75</v>
      </c>
      <c r="CB6" s="22">
        <f t="shared" ref="CB6:CJ6" si="9">IF(CB7="",NA(),CB7)</f>
        <v>93.81</v>
      </c>
      <c r="CC6" s="22">
        <f t="shared" si="9"/>
        <v>95.82</v>
      </c>
      <c r="CD6" s="22">
        <f t="shared" si="9"/>
        <v>95.76</v>
      </c>
      <c r="CE6" s="22">
        <f t="shared" si="9"/>
        <v>100.95</v>
      </c>
      <c r="CF6" s="22">
        <f t="shared" si="9"/>
        <v>377.72</v>
      </c>
      <c r="CG6" s="22">
        <f t="shared" si="9"/>
        <v>390.47</v>
      </c>
      <c r="CH6" s="22">
        <f t="shared" si="9"/>
        <v>403.61</v>
      </c>
      <c r="CI6" s="22">
        <f t="shared" si="9"/>
        <v>442.82</v>
      </c>
      <c r="CJ6" s="22">
        <f t="shared" si="9"/>
        <v>425.76</v>
      </c>
      <c r="CK6" s="21" t="str">
        <f>IF(CK7="","",IF(CK7="-","【-】","【"&amp;SUBSTITUTE(TEXT(CK7,"#,##0.00"),"-","△")&amp;"】"))</f>
        <v>【317.14】</v>
      </c>
      <c r="CL6" s="22">
        <f>IF(CL7="",NA(),CL7)</f>
        <v>47.59</v>
      </c>
      <c r="CM6" s="22">
        <f t="shared" ref="CM6:CU6" si="10">IF(CM7="",NA(),CM7)</f>
        <v>47.29</v>
      </c>
      <c r="CN6" s="22">
        <f t="shared" si="10"/>
        <v>46.9</v>
      </c>
      <c r="CO6" s="22">
        <f t="shared" si="10"/>
        <v>47.71</v>
      </c>
      <c r="CP6" s="22">
        <f t="shared" si="10"/>
        <v>44.98</v>
      </c>
      <c r="CQ6" s="22">
        <f t="shared" si="10"/>
        <v>48.01</v>
      </c>
      <c r="CR6" s="22">
        <f t="shared" si="10"/>
        <v>49.08</v>
      </c>
      <c r="CS6" s="22">
        <f t="shared" si="10"/>
        <v>51.46</v>
      </c>
      <c r="CT6" s="22">
        <f t="shared" si="10"/>
        <v>51.84</v>
      </c>
      <c r="CU6" s="22">
        <f t="shared" si="10"/>
        <v>52.34</v>
      </c>
      <c r="CV6" s="21" t="str">
        <f>IF(CV7="","",IF(CV7="-","【-】","【"&amp;SUBSTITUTE(TEXT(CV7,"#,##0.00"),"-","△")&amp;"】"))</f>
        <v>【55.00】</v>
      </c>
      <c r="CW6" s="22">
        <f>IF(CW7="",NA(),CW7)</f>
        <v>85.46</v>
      </c>
      <c r="CX6" s="22">
        <f t="shared" ref="CX6:DF6" si="11">IF(CX7="",NA(),CX7)</f>
        <v>82.72</v>
      </c>
      <c r="CY6" s="22">
        <f t="shared" si="11"/>
        <v>79.56</v>
      </c>
      <c r="CZ6" s="22">
        <f t="shared" si="11"/>
        <v>79.599999999999994</v>
      </c>
      <c r="DA6" s="22">
        <f t="shared" si="11"/>
        <v>81.209999999999994</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14699</v>
      </c>
      <c r="D7" s="24">
        <v>47</v>
      </c>
      <c r="E7" s="24">
        <v>1</v>
      </c>
      <c r="F7" s="24">
        <v>0</v>
      </c>
      <c r="G7" s="24">
        <v>0</v>
      </c>
      <c r="H7" s="24" t="s">
        <v>96</v>
      </c>
      <c r="I7" s="24" t="s">
        <v>97</v>
      </c>
      <c r="J7" s="24" t="s">
        <v>98</v>
      </c>
      <c r="K7" s="24" t="s">
        <v>99</v>
      </c>
      <c r="L7" s="24" t="s">
        <v>100</v>
      </c>
      <c r="M7" s="24" t="s">
        <v>101</v>
      </c>
      <c r="N7" s="25" t="s">
        <v>102</v>
      </c>
      <c r="O7" s="25" t="s">
        <v>103</v>
      </c>
      <c r="P7" s="25">
        <v>6.68</v>
      </c>
      <c r="Q7" s="25">
        <v>4780</v>
      </c>
      <c r="R7" s="25">
        <v>3789</v>
      </c>
      <c r="S7" s="25">
        <v>672.09</v>
      </c>
      <c r="T7" s="25">
        <v>5.64</v>
      </c>
      <c r="U7" s="25">
        <v>249</v>
      </c>
      <c r="V7" s="25">
        <v>24</v>
      </c>
      <c r="W7" s="25">
        <v>10.38</v>
      </c>
      <c r="X7" s="25">
        <v>127.96</v>
      </c>
      <c r="Y7" s="25">
        <v>158.41999999999999</v>
      </c>
      <c r="Z7" s="25">
        <v>156.81</v>
      </c>
      <c r="AA7" s="25">
        <v>155.86000000000001</v>
      </c>
      <c r="AB7" s="25">
        <v>149.75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36.71</v>
      </c>
      <c r="BH7" s="25">
        <v>32.71</v>
      </c>
      <c r="BI7" s="25">
        <v>35.380000000000003</v>
      </c>
      <c r="BJ7" s="25">
        <v>1183.92</v>
      </c>
      <c r="BK7" s="25">
        <v>1128.72</v>
      </c>
      <c r="BL7" s="25">
        <v>1125.25</v>
      </c>
      <c r="BM7" s="25">
        <v>1157.05</v>
      </c>
      <c r="BN7" s="25">
        <v>1228.8</v>
      </c>
      <c r="BO7" s="25">
        <v>1045.2</v>
      </c>
      <c r="BP7" s="25">
        <v>119.24</v>
      </c>
      <c r="BQ7" s="25">
        <v>158.36000000000001</v>
      </c>
      <c r="BR7" s="25">
        <v>156.55000000000001</v>
      </c>
      <c r="BS7" s="25">
        <v>155.47999999999999</v>
      </c>
      <c r="BT7" s="25">
        <v>149.46</v>
      </c>
      <c r="BU7" s="25">
        <v>42.5</v>
      </c>
      <c r="BV7" s="25">
        <v>41.84</v>
      </c>
      <c r="BW7" s="25">
        <v>41.44</v>
      </c>
      <c r="BX7" s="25">
        <v>37.65</v>
      </c>
      <c r="BY7" s="25">
        <v>37.31</v>
      </c>
      <c r="BZ7" s="25">
        <v>49.51</v>
      </c>
      <c r="CA7" s="25">
        <v>121.75</v>
      </c>
      <c r="CB7" s="25">
        <v>93.81</v>
      </c>
      <c r="CC7" s="25">
        <v>95.82</v>
      </c>
      <c r="CD7" s="25">
        <v>95.76</v>
      </c>
      <c r="CE7" s="25">
        <v>100.95</v>
      </c>
      <c r="CF7" s="25">
        <v>377.72</v>
      </c>
      <c r="CG7" s="25">
        <v>390.47</v>
      </c>
      <c r="CH7" s="25">
        <v>403.61</v>
      </c>
      <c r="CI7" s="25">
        <v>442.82</v>
      </c>
      <c r="CJ7" s="25">
        <v>425.76</v>
      </c>
      <c r="CK7" s="25">
        <v>317.14</v>
      </c>
      <c r="CL7" s="25">
        <v>47.59</v>
      </c>
      <c r="CM7" s="25">
        <v>47.29</v>
      </c>
      <c r="CN7" s="25">
        <v>46.9</v>
      </c>
      <c r="CO7" s="25">
        <v>47.71</v>
      </c>
      <c r="CP7" s="25">
        <v>44.98</v>
      </c>
      <c r="CQ7" s="25">
        <v>48.01</v>
      </c>
      <c r="CR7" s="25">
        <v>49.08</v>
      </c>
      <c r="CS7" s="25">
        <v>51.46</v>
      </c>
      <c r="CT7" s="25">
        <v>51.84</v>
      </c>
      <c r="CU7" s="25">
        <v>52.34</v>
      </c>
      <c r="CV7" s="25">
        <v>55</v>
      </c>
      <c r="CW7" s="25">
        <v>85.46</v>
      </c>
      <c r="CX7" s="25">
        <v>82.72</v>
      </c>
      <c r="CY7" s="25">
        <v>79.56</v>
      </c>
      <c r="CZ7" s="25">
        <v>79.599999999999994</v>
      </c>
      <c r="DA7" s="25">
        <v>81.209999999999994</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2025-01-24T06:38:54Z</dcterms:created>
  <dcterms:modified xsi:type="dcterms:W3CDTF">2025-01-31T00:30:42Z</dcterms:modified>
  <cp:category/>
</cp:coreProperties>
</file>