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svbfk01\01共有\総務課\新総務課\財務グループ\02 予算決算\決算関係\決算\平成２９年度\H29財政状況資料集\"/>
    </mc:Choice>
  </mc:AlternateContent>
  <xr:revisionPtr revIDLastSave="0" documentId="8_{B84D667C-5101-412C-8D8E-75A0ECCBFF56}" xr6:coauthVersionLast="43" xr6:coauthVersionMax="43"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AM35" i="10"/>
  <c r="C35"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E34" i="10"/>
  <c r="BE35" i="10" s="1"/>
  <c r="CO34" i="10" l="1"/>
  <c r="CO35" i="10" s="1"/>
</calcChain>
</file>

<file path=xl/sharedStrings.xml><?xml version="1.0" encoding="utf-8"?>
<sst xmlns="http://schemas.openxmlformats.org/spreadsheetml/2006/main" count="1101" uniqueCount="585">
  <si>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</si>
  <si>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</si>
  <si>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</si>
  <si>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</si>
  <si>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</si>
  <si>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</si>
  <si>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</si>
  <si>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</si>
  <si>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</si>
  <si>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</si>
  <si>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</si>
  <si>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</si>
  <si>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</si>
  <si>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</si>
  <si>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</si>
  <si>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</si>
  <si>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</si>
  <si>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</si>
  <si>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</si>
  <si>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</si>
  <si>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</si>
  <si>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</si>
  <si>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</si>
  <si>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</si>
  <si>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</si>
  <si>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</si>
  <si>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</si>
  <si>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</si>
  <si>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</si>
  <si>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</si>
  <si>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</si>
  <si>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</si>
  <si>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</si>
  <si>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</si>
  <si>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</si>
  <si>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</si>
  <si>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</si>
  <si>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</si>
  <si>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</si>
  <si>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</si>
  <si>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</si>
  <si>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</si>
  <si>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</si>
  <si>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</si>
  <si>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</si>
  <si>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</si>
  <si>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</si>
  <si>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</si>
  <si>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</si>
  <si>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</si>
  <si>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</si>
  <si>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</si>
  <si>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</si>
  <si>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</si>
  <si>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</si>
  <si>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</si>
  <si>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</si>
  <si>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</si>
  <si>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</si>
  <si>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</si>
  <si>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</si>
  <si>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</si>
  <si>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</si>
  <si>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</si>
  <si>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</si>
  <si>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</si>
  <si>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</si>
  <si>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</si>
  <si>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</si>
  <si>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</si>
  <si>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</si>
  <si>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</si>
  <si>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</si>
  <si>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</si>
  <si>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</si>
  <si>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</si>
  <si>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</si>
  <si>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</si>
  <si>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</si>
  <si>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</si>
  <si>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</si>
  <si>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</si>
  <si>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</si>
  <si>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</si>
  <si>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</si>
  <si>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</si>
  <si>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</si>
  <si>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</si>
  <si>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</si>
  <si>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</si>
  <si>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</si>
  <si>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</si>
  <si>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美深町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</si>
  <si>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</si>
  <si>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</si>
  <si>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</si>
  <si>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</si>
  <si>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</si>
  <si>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</si>
  <si>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</si>
  <si>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</si>
  <si>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</si>
  <si>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</si>
  <si>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</si>
  <si>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</si>
  <si>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</si>
  <si>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</si>
  <si>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</si>
  <si>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</si>
  <si>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</si>
  <si>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</si>
  <si>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</si>
  <si>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</si>
  <si>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</si>
  <si>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</si>
  <si>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</si>
  <si>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</si>
  <si>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</si>
  <si>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</si>
  <si>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</si>
  <si>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</si>
  <si>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</si>
  <si>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</si>
  <si>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</si>
  <si>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</si>
  <si>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</si>
  <si>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</si>
  <si>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</si>
  <si>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</si>
  <si>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</si>
  <si>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</si>
  <si>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</si>
  <si>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</si>
  <si>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</si>
  <si>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</si>
  <si>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</si>
  <si>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</si>
  <si>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</si>
  <si>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</si>
  <si>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</si>
  <si>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</si>
  <si>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</si>
  <si>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</si>
  <si>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</si>
  <si>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</si>
  <si>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</si>
  <si>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</si>
  <si>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</si>
  <si>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</si>
  <si>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</si>
  <si>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</si>
  <si>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</si>
  <si>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</si>
  <si>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</si>
  <si>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</si>
  <si>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</si>
  <si>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</si>
  <si>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</si>
  <si>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</si>
  <si>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</si>
  <si>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</si>
  <si>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</si>
  <si>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</si>
  <si>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</si>
  <si>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</si>
  <si>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</si>
  <si>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</si>
  <si>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</si>
  <si>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</si>
  <si>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</si>
  <si>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</si>
  <si>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</si>
  <si>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</si>
  <si>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</si>
  <si>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</si>
  <si>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</si>
  <si>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</si>
  <si>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</si>
  <si>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</si>
  <si>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</si>
  <si>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</si>
  <si>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</si>
  <si>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</si>
  <si>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</si>
  <si>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</si>
  <si>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</si>
  <si>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</si>
  <si>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</si>
  <si>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</si>
  <si>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</si>
  <si>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</si>
  <si>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</si>
  <si>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</si>
  <si>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</si>
  <si>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</si>
  <si>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</si>
  <si>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</si>
  <si>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</si>
  <si>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</si>
  <si>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</si>
  <si>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</si>
  <si>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</si>
  <si>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</si>
  <si>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</si>
  <si>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</si>
  <si>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</si>
  <si>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</si>
  <si>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北海道美深町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</si>
  <si>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</si>
  <si>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</si>
  <si>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</si>
  <si>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</si>
  <si>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</si>
  <si>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</si>
  <si>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</si>
  <si>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</si>
  <si>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</si>
  <si>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</si>
  <si>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</si>
  <si>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</si>
  <si>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</si>
  <si>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</si>
  <si>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</si>
  <si>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</si>
  <si>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</si>
  <si>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</si>
  <si>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</si>
  <si>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</si>
  <si>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</si>
  <si>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</si>
  <si>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</si>
  <si>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</si>
  <si>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</si>
  <si>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</si>
  <si>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</si>
  <si>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</si>
  <si>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</si>
  <si>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</si>
  <si>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</si>
  <si>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</si>
  <si>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</si>
  <si>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</si>
  <si>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</si>
  <si>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</si>
  <si>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</si>
  <si>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</si>
  <si>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</si>
  <si>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</si>
  <si>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</si>
  <si>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</si>
  <si>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</si>
  <si>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</si>
  <si>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</si>
  <si>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</si>
  <si>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</si>
  <si>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</si>
  <si>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</si>
  <si>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</si>
  <si>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</si>
  <si>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</si>
  <si>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</si>
  <si>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</si>
  <si>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</si>
  <si>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</si>
  <si>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</si>
  <si>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</si>
  <si>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</si>
  <si>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</si>
  <si>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</si>
  <si>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</si>
  <si>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</si>
  <si>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</si>
  <si>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</si>
  <si>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</si>
  <si>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</si>
  <si>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</si>
  <si>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</si>
  <si>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</si>
  <si>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</si>
  <si>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</si>
  <si>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</si>
  <si>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</si>
  <si>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</si>
  <si>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</si>
  <si>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</si>
  <si>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</si>
  <si>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</si>
  <si>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</si>
  <si>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</si>
  <si>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</si>
  <si>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</si>
  <si>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</si>
  <si>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</si>
  <si>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</si>
  <si>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</si>
  <si>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</si>
  <si>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</si>
  <si>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</si>
  <si>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</si>
  <si>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</si>
  <si>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</si>
  <si>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</si>
  <si>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</si>
  <si>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</si>
  <si>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</si>
  <si>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</si>
  <si>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</si>
  <si>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</si>
  <si>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</si>
  <si>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</si>
  <si>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</si>
  <si>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</si>
  <si>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</si>
  <si>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</si>
  <si>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</si>
  <si>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</si>
  <si>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</si>
  <si>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</si>
  <si>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</si>
  <si>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</si>
  <si>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</si>
  <si>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</si>
  <si>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</si>
  <si>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</si>
  <si>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</si>
  <si>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</si>
  <si>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</si>
  <si>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</si>
  <si>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</si>
  <si>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</si>
  <si>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</si>
  <si>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</si>
  <si>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</si>
  <si>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</si>
  <si>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</si>
  <si>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</si>
  <si>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</si>
  <si>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</si>
  <si>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</si>
  <si>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</si>
  <si>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</si>
  <si>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</si>
  <si>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</si>
  <si>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</si>
  <si>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</si>
  <si>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</si>
  <si>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</si>
  <si>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</si>
  <si>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</si>
  <si>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</si>
  <si>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</si>
  <si>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</si>
  <si>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</si>
  <si>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</si>
  <si>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</si>
  <si>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</si>
  <si>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北海道美深町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</si>
  <si>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</si>
  <si>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</si>
  <si>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</si>
  <si>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</si>
  <si>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</si>
  <si>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</si>
  <si>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</si>
  <si>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</si>
  <si>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</si>
  <si>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</si>
  <si>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</si>
  <si>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</si>
  <si>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</si>
  <si>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</si>
  <si>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</si>
  <si>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</si>
  <si>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</si>
  <si>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</si>
  <si>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</si>
  <si>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</si>
  <si>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</si>
  <si>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</si>
  <si>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</si>
  <si>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</si>
  <si>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</si>
  <si>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</si>
  <si>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</si>
  <si>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</si>
  <si>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</si>
  <si>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</si>
  <si>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</si>
  <si>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</si>
  <si>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</si>
  <si>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</si>
  <si>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</si>
  <si>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</si>
  <si>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中央簡易水道事業会計</t>
    <phoneticPr fontId="5"/>
  </si>
  <si>
    <t>法適用企業</t>
    <phoneticPr fontId="5"/>
  </si>
  <si>
    <t>北部簡易水道事業特別会計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</si>
  <si>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</si>
  <si>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</si>
  <si>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</si>
  <si>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</si>
  <si>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</si>
  <si>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</si>
  <si>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</si>
  <si>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</si>
  <si>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</si>
  <si>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</si>
  <si>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</si>
  <si>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</si>
  <si>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</si>
  <si>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</si>
  <si>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</si>
  <si>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</si>
  <si>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</si>
  <si>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</si>
  <si>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</si>
  <si>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</si>
  <si>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</si>
  <si>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</si>
  <si>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</si>
  <si>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</si>
  <si>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</si>
  <si>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</si>
  <si>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</si>
  <si>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</si>
  <si>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</si>
  <si>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</si>
  <si>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</si>
  <si>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</si>
  <si>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</si>
  <si>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</si>
  <si>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</si>
  <si>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</si>
  <si>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</si>
  <si>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</si>
  <si>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</si>
  <si>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</si>
  <si>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</si>
  <si>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</si>
  <si>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</si>
  <si>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</si>
  <si>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</si>
  <si>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</si>
  <si>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</si>
  <si>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</si>
  <si>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</si>
  <si>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</si>
  <si>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</si>
  <si>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</si>
  <si>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</si>
  <si>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</si>
  <si>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</si>
  <si>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</si>
  <si>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</si>
  <si>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</si>
  <si>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</si>
  <si>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</si>
  <si>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</si>
  <si>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</si>
  <si>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</si>
  <si>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</si>
  <si>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</si>
  <si>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</si>
  <si>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</si>
  <si>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</si>
  <si>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</si>
  <si>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</si>
  <si>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</si>
  <si>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</si>
  <si>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</si>
  <si>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</si>
  <si>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</si>
  <si>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</si>
  <si>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</si>
  <si>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</si>
  <si>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</si>
  <si>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</si>
  <si>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</si>
  <si>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</si>
  <si>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</si>
  <si>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</si>
  <si>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</si>
  <si>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</si>
  <si>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</si>
  <si>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</si>
  <si>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</si>
  <si>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</si>
  <si>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</si>
  <si>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</si>
  <si>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</si>
  <si>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</si>
  <si>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</si>
  <si>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</si>
  <si>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</si>
  <si>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</si>
  <si>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</si>
  <si>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</si>
  <si>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</si>
  <si>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</si>
  <si>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</si>
  <si>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</si>
  <si>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</si>
  <si>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</si>
  <si>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</si>
  <si>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</si>
  <si>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</si>
  <si>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</si>
  <si>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</si>
  <si>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</si>
  <si>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</si>
  <si>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</si>
  <si>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</si>
  <si>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</si>
  <si>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</si>
  <si>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</si>
  <si>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</si>
  <si>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</si>
  <si>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</si>
  <si>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</si>
  <si>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</si>
  <si>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</si>
  <si>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</si>
  <si>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</si>
  <si>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</si>
  <si>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</si>
  <si>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</si>
  <si>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</si>
  <si>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</si>
  <si>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</si>
  <si>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</si>
  <si>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</si>
  <si>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</si>
  <si>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</si>
  <si>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</si>
  <si>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</si>
  <si>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</si>
  <si>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</si>
  <si>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</si>
  <si>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</si>
  <si>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</si>
  <si>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</si>
  <si>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</si>
  <si>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</si>
  <si>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</si>
  <si>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</si>
  <si>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</si>
  <si>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</si>
  <si>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0.70</t>
  </si>
  <si>
    <t>▲ 0.71</t>
  </si>
  <si>
    <t>▲ 0.37</t>
  </si>
  <si>
    <t>▲ 1.86</t>
  </si>
  <si>
    <t>一般会計</t>
  </si>
  <si>
    <t>中央簡易水道事業会計</t>
  </si>
  <si>
    <t>国民健康保険特別会計</t>
  </si>
  <si>
    <t>介護保険特別会計</t>
  </si>
  <si>
    <t>後期高齢者医療保険特別会計</t>
  </si>
  <si>
    <t>北部簡易水道事業特別会計</t>
  </si>
  <si>
    <t>下水道事業特別会計</t>
  </si>
  <si>
    <t>その他会計（赤字）</t>
  </si>
  <si>
    <t>その他会計（黒字）</t>
  </si>
  <si>
    <t>-</t>
    <phoneticPr fontId="2"/>
  </si>
  <si>
    <t>名寄地区衛生施設事務組合</t>
    <rPh sb="0" eb="2">
      <t>ナヨロ</t>
    </rPh>
    <rPh sb="2" eb="4">
      <t>チク</t>
    </rPh>
    <rPh sb="4" eb="6">
      <t>エイセイ</t>
    </rPh>
    <rPh sb="6" eb="8">
      <t>シセツ</t>
    </rPh>
    <rPh sb="8" eb="10">
      <t>ジム</t>
    </rPh>
    <rPh sb="10" eb="12">
      <t>クミアイ</t>
    </rPh>
    <phoneticPr fontId="2"/>
  </si>
  <si>
    <t>上川北部消防事務組合</t>
    <rPh sb="0" eb="2">
      <t>カミカワ</t>
    </rPh>
    <rPh sb="2" eb="4">
      <t>ホクブ</t>
    </rPh>
    <rPh sb="4" eb="6">
      <t>ショウボウ</t>
    </rPh>
    <rPh sb="6" eb="8">
      <t>ジム</t>
    </rPh>
    <rPh sb="8" eb="10">
      <t>クミアイ</t>
    </rPh>
    <phoneticPr fontId="2"/>
  </si>
  <si>
    <t>上川教育研修センター</t>
    <rPh sb="0" eb="2">
      <t>カミカワ</t>
    </rPh>
    <rPh sb="2" eb="4">
      <t>キョウイク</t>
    </rPh>
    <rPh sb="4" eb="6">
      <t>ケンシュウ</t>
    </rPh>
    <phoneticPr fontId="2"/>
  </si>
  <si>
    <t>上川広域滞納整理機構</t>
    <rPh sb="0" eb="2">
      <t>カミカワ</t>
    </rPh>
    <rPh sb="2" eb="4">
      <t>コウイキ</t>
    </rPh>
    <rPh sb="4" eb="6">
      <t>タイノウ</t>
    </rPh>
    <rPh sb="6" eb="8">
      <t>セイリ</t>
    </rPh>
    <rPh sb="8" eb="10">
      <t>キコウ</t>
    </rPh>
    <phoneticPr fontId="2"/>
  </si>
  <si>
    <t>美深振興公社</t>
    <rPh sb="0" eb="2">
      <t>ビフカ</t>
    </rPh>
    <rPh sb="2" eb="4">
      <t>シンコウ</t>
    </rPh>
    <rPh sb="4" eb="6">
      <t>コウシャ</t>
    </rPh>
    <phoneticPr fontId="2"/>
  </si>
  <si>
    <t>アウル</t>
    <phoneticPr fontId="2"/>
  </si>
  <si>
    <t>-</t>
    <phoneticPr fontId="2"/>
  </si>
  <si>
    <t>-</t>
    <phoneticPr fontId="2"/>
  </si>
  <si>
    <t>公共施設整備基金</t>
    <rPh sb="0" eb="2">
      <t>コウキョウ</t>
    </rPh>
    <rPh sb="2" eb="4">
      <t>シセツ</t>
    </rPh>
    <rPh sb="4" eb="6">
      <t>セイビ</t>
    </rPh>
    <rPh sb="6" eb="8">
      <t>キキン</t>
    </rPh>
    <phoneticPr fontId="11"/>
  </si>
  <si>
    <t>国鉄美幸線代替輸送確保基金</t>
    <rPh sb="0" eb="2">
      <t>コクテツ</t>
    </rPh>
    <rPh sb="2" eb="3">
      <t>ビ</t>
    </rPh>
    <rPh sb="3" eb="4">
      <t>コウ</t>
    </rPh>
    <rPh sb="4" eb="5">
      <t>セン</t>
    </rPh>
    <rPh sb="5" eb="7">
      <t>ダイタイ</t>
    </rPh>
    <rPh sb="7" eb="9">
      <t>ユソウ</t>
    </rPh>
    <rPh sb="9" eb="11">
      <t>カクホ</t>
    </rPh>
    <rPh sb="11" eb="13">
      <t>キキン</t>
    </rPh>
    <phoneticPr fontId="11"/>
  </si>
  <si>
    <t>地域福祉基金</t>
    <rPh sb="0" eb="1">
      <t>チ</t>
    </rPh>
    <rPh sb="1" eb="2">
      <t>イキ</t>
    </rPh>
    <rPh sb="2" eb="4">
      <t>フクシ</t>
    </rPh>
    <rPh sb="4" eb="6">
      <t>キキン</t>
    </rPh>
    <phoneticPr fontId="11"/>
  </si>
  <si>
    <t>チョウザメ産業振興基金</t>
    <rPh sb="5" eb="7">
      <t>サンギョウ</t>
    </rPh>
    <rPh sb="7" eb="9">
      <t>シンコウ</t>
    </rPh>
    <rPh sb="9" eb="11">
      <t>キキン</t>
    </rPh>
    <phoneticPr fontId="11"/>
  </si>
  <si>
    <t>文化会館ＣＯＭ１００運営基金</t>
    <rPh sb="0" eb="2">
      <t>ブンカ</t>
    </rPh>
    <rPh sb="2" eb="4">
      <t>カイカン</t>
    </rPh>
    <rPh sb="10" eb="12">
      <t>ウンエイ</t>
    </rPh>
    <rPh sb="12" eb="1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</si>
  <si>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</si>
  <si>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</si>
  <si>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</si>
  <si>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将来負担比率については数値が発生していない。
有形固定資産の減価償却率については上記のとおりだが、計画的に対応できるよう努める。</t>
    <rPh sb="0" eb="2">
      <t>ショウライ</t>
    </rPh>
    <rPh sb="2" eb="4">
      <t>フタン</t>
    </rPh>
    <rPh sb="4" eb="6">
      <t>ヒリツ</t>
    </rPh>
    <rPh sb="11" eb="13">
      <t>スウチ</t>
    </rPh>
    <rPh sb="14" eb="16">
      <t>ハッセイ</t>
    </rPh>
    <rPh sb="23" eb="25">
      <t>ユウケイ</t>
    </rPh>
    <rPh sb="25" eb="27">
      <t>コテイ</t>
    </rPh>
    <rPh sb="27" eb="29">
      <t>シサン</t>
    </rPh>
    <rPh sb="30" eb="32">
      <t>ゲンカ</t>
    </rPh>
    <rPh sb="32" eb="34">
      <t>ショウキャク</t>
    </rPh>
    <rPh sb="34" eb="35">
      <t>リツ</t>
    </rPh>
    <rPh sb="40" eb="42">
      <t>ジョウキ</t>
    </rPh>
    <rPh sb="49" eb="52">
      <t>ケイカクテキ</t>
    </rPh>
    <rPh sb="53" eb="55">
      <t>タイオウ</t>
    </rPh>
    <rPh sb="60" eb="6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</si>
  <si>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</si>
  <si>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</si>
  <si>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</si>
  <si>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</si>
  <si>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</si>
  <si>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</si>
  <si>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将来負担比率については数値が発生していない。
実質公債費比率についても近年起債を抑制するなどの効果が現れ減少しているが、平成26年度から新規事業による設備投資等で借入をしてきたため、今後は一時的に数値が上昇することが予想される。
単年のみならず将来的な状況もシミュレーションしながら財政運営していくことが必要である。</t>
    <rPh sb="0" eb="2">
      <t>ショウライ</t>
    </rPh>
    <rPh sb="2" eb="4">
      <t>フタン</t>
    </rPh>
    <rPh sb="4" eb="6">
      <t>ヒリツ</t>
    </rPh>
    <rPh sb="11" eb="13">
      <t>スウチ</t>
    </rPh>
    <rPh sb="14" eb="16">
      <t>ハッセイ</t>
    </rPh>
    <rPh sb="23" eb="25">
      <t>ジッシツ</t>
    </rPh>
    <rPh sb="25" eb="28">
      <t>コウサイヒ</t>
    </rPh>
    <rPh sb="28" eb="30">
      <t>ヒリツ</t>
    </rPh>
    <rPh sb="35" eb="37">
      <t>キンネン</t>
    </rPh>
    <rPh sb="37" eb="39">
      <t>キサイ</t>
    </rPh>
    <rPh sb="40" eb="42">
      <t>ヨクセイ</t>
    </rPh>
    <rPh sb="47" eb="49">
      <t>コウカ</t>
    </rPh>
    <rPh sb="50" eb="51">
      <t>アラワ</t>
    </rPh>
    <rPh sb="52" eb="54">
      <t>ゲンショウ</t>
    </rPh>
    <rPh sb="60" eb="62">
      <t>ヘイセイ</t>
    </rPh>
    <rPh sb="64" eb="66">
      <t>ネンド</t>
    </rPh>
    <rPh sb="68" eb="70">
      <t>シンキ</t>
    </rPh>
    <rPh sb="70" eb="72">
      <t>ジギョウ</t>
    </rPh>
    <rPh sb="75" eb="77">
      <t>セツビ</t>
    </rPh>
    <rPh sb="77" eb="79">
      <t>トウシ</t>
    </rPh>
    <rPh sb="79" eb="80">
      <t>トウ</t>
    </rPh>
    <rPh sb="81" eb="83">
      <t>カリイレ</t>
    </rPh>
    <rPh sb="91" eb="93">
      <t>コンゴ</t>
    </rPh>
    <rPh sb="94" eb="97">
      <t>イチジテキ</t>
    </rPh>
    <rPh sb="98" eb="100">
      <t>スウチ</t>
    </rPh>
    <rPh sb="101" eb="103">
      <t>ジョウショウ</t>
    </rPh>
    <rPh sb="108" eb="110">
      <t>ヨソウ</t>
    </rPh>
    <rPh sb="115" eb="116">
      <t>タン</t>
    </rPh>
    <rPh sb="116" eb="117">
      <t>ネン</t>
    </rPh>
    <rPh sb="122" eb="125">
      <t>ショウライテキ</t>
    </rPh>
    <rPh sb="126" eb="128">
      <t>ジョウキョウ</t>
    </rPh>
    <rPh sb="141" eb="143">
      <t>ザイセイ</t>
    </rPh>
    <rPh sb="143" eb="145">
      <t>ウンエイ</t>
    </rPh>
    <rPh sb="152" eb="154">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</si>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</sst>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5" xfId="5" applyNumberFormat="1" applyFont="1" applyFill="1" applyBorder="1" applyAlignment="1" applyProtection="1">
      <alignment horizontal="right" vertical="center" wrapText="1" shrinkToFit="1"/>
      <protection locked="0"/>
    </xf>
    <xf numFmtId="177" fontId="8" fillId="0" borderId="22" xfId="5" applyNumberFormat="1" applyFont="1" applyFill="1" applyBorder="1" applyAlignment="1" applyProtection="1">
      <alignment horizontal="right" vertical="center" wrapText="1" shrinkToFit="1"/>
      <protection locked="0"/>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5A8A42F-842A-427C-9543-E038215BEDC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280458</c:v>
                </c:pt>
                <c:pt idx="3">
                  <c:v>291945</c:v>
                </c:pt>
                <c:pt idx="4">
                  <c:v>291173</c:v>
                </c:pt>
              </c:numCache>
            </c:numRef>
          </c:val>
          <c:smooth val="0"/>
          <c:extLst>
            <c:ext xmlns:c16="http://schemas.microsoft.com/office/drawing/2014/chart" uri="{C3380CC4-5D6E-409C-BE32-E72D297353CC}">
              <c16:uniqueId val="{00000000-1ADD-45D3-9EA1-B09262AEA0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205602</c:v>
                </c:pt>
                <c:pt idx="1">
                  <c:v>414505</c:v>
                </c:pt>
                <c:pt idx="2">
                  <c:v>118382</c:v>
                </c:pt>
                <c:pt idx="3">
                  <c:v>172417</c:v>
                </c:pt>
                <c:pt idx="4">
                  <c:v>210195</c:v>
                </c:pt>
              </c:numCache>
            </c:numRef>
          </c:val>
          <c:smooth val="0"/>
          <c:extLst>
            <c:ext xmlns:c16="http://schemas.microsoft.com/office/drawing/2014/chart" uri="{C3380CC4-5D6E-409C-BE32-E72D297353CC}">
              <c16:uniqueId val="{00000001-1ADD-45D3-9EA1-B09262AEA09B}"/>
            </c:ext>
          </c:extLst>
        </c:ser>
        <c:dLbls>
          <c:showLegendKey val="0"/>
          <c:showVal val="0"/>
          <c:showCatName val="0"/>
          <c:showSerName val="0"/>
          <c:showPercent val="0"/>
          <c:showBubbleSize val="0"/>
        </c:dLbls>
        <c:marker val="1"/>
        <c:smooth val="0"/>
        <c:axId val="247171048"/>
        <c:axId val="247317480"/>
      </c:lineChart>
      <c:catAx>
        <c:axId val="247171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317480"/>
        <c:crosses val="autoZero"/>
        <c:auto val="1"/>
        <c:lblAlgn val="ctr"/>
        <c:lblOffset val="100"/>
        <c:tickLblSkip val="1"/>
        <c:tickMarkSkip val="1"/>
        <c:noMultiLvlLbl val="0"/>
      </c:catAx>
      <c:valAx>
        <c:axId val="2473174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171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10.64</c:v>
                </c:pt>
                <c:pt idx="1">
                  <c:v>10.66</c:v>
                </c:pt>
                <c:pt idx="2">
                  <c:v>11</c:v>
                </c:pt>
                <c:pt idx="3">
                  <c:v>10.77</c:v>
                </c:pt>
                <c:pt idx="4">
                  <c:v>9.75</c:v>
                </c:pt>
              </c:numCache>
            </c:numRef>
          </c:val>
          <c:extLst>
            <c:ext xmlns:c16="http://schemas.microsoft.com/office/drawing/2014/chart" uri="{C3380CC4-5D6E-409C-BE32-E72D297353CC}">
              <c16:uniqueId val="{00000000-9CE3-48DD-A9A4-263435A93E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29.9</c:v>
                </c:pt>
                <c:pt idx="1">
                  <c:v>37.67</c:v>
                </c:pt>
                <c:pt idx="2">
                  <c:v>35.06</c:v>
                </c:pt>
                <c:pt idx="3">
                  <c:v>35.1</c:v>
                </c:pt>
                <c:pt idx="4">
                  <c:v>35.159999999999997</c:v>
                </c:pt>
              </c:numCache>
            </c:numRef>
          </c:val>
          <c:extLst>
            <c:ext xmlns:c16="http://schemas.microsoft.com/office/drawing/2014/chart" uri="{C3380CC4-5D6E-409C-BE32-E72D297353CC}">
              <c16:uniqueId val="{00000001-9CE3-48DD-A9A4-263435A93E4F}"/>
            </c:ext>
          </c:extLst>
        </c:ser>
        <c:dLbls>
          <c:showLegendKey val="0"/>
          <c:showVal val="0"/>
          <c:showCatName val="0"/>
          <c:showSerName val="0"/>
          <c:showPercent val="0"/>
          <c:showBubbleSize val="0"/>
        </c:dLbls>
        <c:gapWidth val="250"/>
        <c:overlap val="100"/>
        <c:axId val="416338632"/>
        <c:axId val="416339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0.54</c:v>
                </c:pt>
                <c:pt idx="1">
                  <c:v>-0.7</c:v>
                </c:pt>
                <c:pt idx="2">
                  <c:v>-0.71</c:v>
                </c:pt>
                <c:pt idx="3">
                  <c:v>-0.37</c:v>
                </c:pt>
                <c:pt idx="4">
                  <c:v>-1.86</c:v>
                </c:pt>
              </c:numCache>
            </c:numRef>
          </c:val>
          <c:smooth val="0"/>
          <c:extLst>
            <c:ext xmlns:c16="http://schemas.microsoft.com/office/drawing/2014/chart" uri="{C3380CC4-5D6E-409C-BE32-E72D297353CC}">
              <c16:uniqueId val="{00000002-9CE3-48DD-A9A4-263435A93E4F}"/>
            </c:ext>
          </c:extLst>
        </c:ser>
        <c:dLbls>
          <c:showLegendKey val="0"/>
          <c:showVal val="0"/>
          <c:showCatName val="0"/>
          <c:showSerName val="0"/>
          <c:showPercent val="0"/>
          <c:showBubbleSize val="0"/>
        </c:dLbls>
        <c:marker val="1"/>
        <c:smooth val="0"/>
        <c:axId val="416338632"/>
        <c:axId val="416339024"/>
      </c:lineChart>
      <c:catAx>
        <c:axId val="41633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6339024"/>
        <c:crosses val="autoZero"/>
        <c:auto val="1"/>
        <c:lblAlgn val="ctr"/>
        <c:lblOffset val="100"/>
        <c:tickLblSkip val="1"/>
        <c:tickMarkSkip val="1"/>
        <c:noMultiLvlLbl val="0"/>
      </c:catAx>
      <c:valAx>
        <c:axId val="41633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338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19-479D-8DDB-E7148982FA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19-479D-8DDB-E7148982FA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019-479D-8DDB-E7148982FA83}"/>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019-479D-8DDB-E7148982FA83}"/>
            </c:ext>
          </c:extLst>
        </c:ser>
        <c:ser>
          <c:idx val="4"/>
          <c:order val="4"/>
          <c:tx>
            <c:strRef>
              <c:f>データシート!$A$31</c:f>
              <c:strCache>
                <c:ptCount val="1"/>
                <c:pt idx="0">
                  <c:v>北部簡易水道事業特別会計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019-479D-8DDB-E7148982FA83}"/>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019-479D-8DDB-E7148982FA8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0.12</c:v>
                </c:pt>
                <c:pt idx="2">
                  <c:v>#N/A</c:v>
                </c:pt>
                <c:pt idx="3">
                  <c:v>0</c:v>
                </c:pt>
                <c:pt idx="4">
                  <c:v>#N/A</c:v>
                </c:pt>
                <c:pt idx="5">
                  <c:v>0.23</c:v>
                </c:pt>
                <c:pt idx="6">
                  <c:v>#N/A</c:v>
                </c:pt>
                <c:pt idx="7">
                  <c:v>0.26</c:v>
                </c:pt>
                <c:pt idx="8">
                  <c:v>#N/A</c:v>
                </c:pt>
                <c:pt idx="9">
                  <c:v>0.3</c:v>
                </c:pt>
              </c:numCache>
            </c:numRef>
          </c:val>
          <c:extLst>
            <c:ext xmlns:c16="http://schemas.microsoft.com/office/drawing/2014/chart" uri="{C3380CC4-5D6E-409C-BE32-E72D297353CC}">
              <c16:uniqueId val="{00000006-D019-479D-8DDB-E7148982FA8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1.04</c:v>
                </c:pt>
                <c:pt idx="2">
                  <c:v>#N/A</c:v>
                </c:pt>
                <c:pt idx="3">
                  <c:v>0.75</c:v>
                </c:pt>
                <c:pt idx="4">
                  <c:v>#N/A</c:v>
                </c:pt>
                <c:pt idx="5">
                  <c:v>0.08</c:v>
                </c:pt>
                <c:pt idx="6">
                  <c:v>#N/A</c:v>
                </c:pt>
                <c:pt idx="7">
                  <c:v>0.25</c:v>
                </c:pt>
                <c:pt idx="8">
                  <c:v>#N/A</c:v>
                </c:pt>
                <c:pt idx="9">
                  <c:v>0.41</c:v>
                </c:pt>
              </c:numCache>
            </c:numRef>
          </c:val>
          <c:extLst>
            <c:ext xmlns:c16="http://schemas.microsoft.com/office/drawing/2014/chart" uri="{C3380CC4-5D6E-409C-BE32-E72D297353CC}">
              <c16:uniqueId val="{00000007-D019-479D-8DDB-E7148982FA83}"/>
            </c:ext>
          </c:extLst>
        </c:ser>
        <c:ser>
          <c:idx val="8"/>
          <c:order val="8"/>
          <c:tx>
            <c:strRef>
              <c:f>データシート!$A$35</c:f>
              <c:strCache>
                <c:ptCount val="1"/>
                <c:pt idx="0">
                  <c:v>中央簡易水道事業会計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7.87</c:v>
                </c:pt>
                <c:pt idx="2">
                  <c:v>#N/A</c:v>
                </c:pt>
                <c:pt idx="3">
                  <c:v>8.48</c:v>
                </c:pt>
                <c:pt idx="4">
                  <c:v>#N/A</c:v>
                </c:pt>
                <c:pt idx="5">
                  <c:v>8.67</c:v>
                </c:pt>
                <c:pt idx="6">
                  <c:v>#N/A</c:v>
                </c:pt>
                <c:pt idx="7">
                  <c:v>8.0399999999999991</c:v>
                </c:pt>
                <c:pt idx="8">
                  <c:v>#N/A</c:v>
                </c:pt>
                <c:pt idx="9">
                  <c:v>8.65</c:v>
                </c:pt>
              </c:numCache>
            </c:numRef>
          </c:val>
          <c:extLst>
            <c:ext xmlns:c16="http://schemas.microsoft.com/office/drawing/2014/chart" uri="{C3380CC4-5D6E-409C-BE32-E72D297353CC}">
              <c16:uniqueId val="{00000008-D019-479D-8DDB-E7148982FA8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10.63</c:v>
                </c:pt>
                <c:pt idx="2">
                  <c:v>#N/A</c:v>
                </c:pt>
                <c:pt idx="3">
                  <c:v>10.66</c:v>
                </c:pt>
                <c:pt idx="4">
                  <c:v>#N/A</c:v>
                </c:pt>
                <c:pt idx="5">
                  <c:v>10.99</c:v>
                </c:pt>
                <c:pt idx="6">
                  <c:v>#N/A</c:v>
                </c:pt>
                <c:pt idx="7">
                  <c:v>10.76</c:v>
                </c:pt>
                <c:pt idx="8">
                  <c:v>#N/A</c:v>
                </c:pt>
                <c:pt idx="9">
                  <c:v>9.74</c:v>
                </c:pt>
              </c:numCache>
            </c:numRef>
          </c:val>
          <c:extLst>
            <c:ext xmlns:c16="http://schemas.microsoft.com/office/drawing/2014/chart" uri="{C3380CC4-5D6E-409C-BE32-E72D297353CC}">
              <c16:uniqueId val="{00000009-D019-479D-8DDB-E7148982FA83}"/>
            </c:ext>
          </c:extLst>
        </c:ser>
        <c:dLbls>
          <c:showLegendKey val="0"/>
          <c:showVal val="0"/>
          <c:showCatName val="0"/>
          <c:showSerName val="0"/>
          <c:showPercent val="0"/>
          <c:showBubbleSize val="0"/>
        </c:dLbls>
        <c:gapWidth val="150"/>
        <c:overlap val="100"/>
        <c:axId val="416339808"/>
        <c:axId val="416340200"/>
      </c:barChart>
      <c:catAx>
        <c:axId val="41633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340200"/>
        <c:crosses val="autoZero"/>
        <c:auto val="1"/>
        <c:lblAlgn val="ctr"/>
        <c:lblOffset val="100"/>
        <c:tickLblSkip val="1"/>
        <c:tickMarkSkip val="1"/>
        <c:noMultiLvlLbl val="0"/>
      </c:catAx>
      <c:valAx>
        <c:axId val="416340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339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448</c:v>
                </c:pt>
                <c:pt idx="5">
                  <c:v>450</c:v>
                </c:pt>
                <c:pt idx="8">
                  <c:v>450</c:v>
                </c:pt>
                <c:pt idx="11">
                  <c:v>489</c:v>
                </c:pt>
                <c:pt idx="14">
                  <c:v>510</c:v>
                </c:pt>
              </c:numCache>
            </c:numRef>
          </c:val>
          <c:extLst>
            <c:ext xmlns:c16="http://schemas.microsoft.com/office/drawing/2014/chart" uri="{C3380CC4-5D6E-409C-BE32-E72D297353CC}">
              <c16:uniqueId val="{00000000-8BCE-489C-A95B-B5A89423BB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CE-489C-A95B-B5A89423BB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19</c:v>
                </c:pt>
                <c:pt idx="6">
                  <c:v>13</c:v>
                </c:pt>
                <c:pt idx="9">
                  <c:v>1</c:v>
                </c:pt>
                <c:pt idx="12">
                  <c:v>1</c:v>
                </c:pt>
              </c:numCache>
            </c:numRef>
          </c:val>
          <c:extLst>
            <c:ext xmlns:c16="http://schemas.microsoft.com/office/drawing/2014/chart" uri="{C3380CC4-5D6E-409C-BE32-E72D297353CC}">
              <c16:uniqueId val="{00000002-8BCE-489C-A95B-B5A89423BB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10</c:v>
                </c:pt>
                <c:pt idx="6">
                  <c:v>10</c:v>
                </c:pt>
                <c:pt idx="9">
                  <c:v>10</c:v>
                </c:pt>
                <c:pt idx="12">
                  <c:v>9</c:v>
                </c:pt>
              </c:numCache>
            </c:numRef>
          </c:val>
          <c:extLst>
            <c:ext xmlns:c16="http://schemas.microsoft.com/office/drawing/2014/chart" uri="{C3380CC4-5D6E-409C-BE32-E72D297353CC}">
              <c16:uniqueId val="{00000003-8BCE-489C-A95B-B5A89423BB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181</c:v>
                </c:pt>
                <c:pt idx="3">
                  <c:v>182</c:v>
                </c:pt>
                <c:pt idx="6">
                  <c:v>167</c:v>
                </c:pt>
                <c:pt idx="9">
                  <c:v>159</c:v>
                </c:pt>
                <c:pt idx="12">
                  <c:v>148</c:v>
                </c:pt>
              </c:numCache>
            </c:numRef>
          </c:val>
          <c:extLst>
            <c:ext xmlns:c16="http://schemas.microsoft.com/office/drawing/2014/chart" uri="{C3380CC4-5D6E-409C-BE32-E72D297353CC}">
              <c16:uniqueId val="{00000004-8BCE-489C-A95B-B5A89423BB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CE-489C-A95B-B5A89423BB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CE-489C-A95B-B5A89423BB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478</c:v>
                </c:pt>
                <c:pt idx="3">
                  <c:v>468</c:v>
                </c:pt>
                <c:pt idx="6">
                  <c:v>486</c:v>
                </c:pt>
                <c:pt idx="9">
                  <c:v>521</c:v>
                </c:pt>
                <c:pt idx="12">
                  <c:v>518</c:v>
                </c:pt>
              </c:numCache>
            </c:numRef>
          </c:val>
          <c:extLst>
            <c:ext xmlns:c16="http://schemas.microsoft.com/office/drawing/2014/chart" uri="{C3380CC4-5D6E-409C-BE32-E72D297353CC}">
              <c16:uniqueId val="{00000007-8BCE-489C-A95B-B5A89423BB77}"/>
            </c:ext>
          </c:extLst>
        </c:ser>
        <c:dLbls>
          <c:showLegendKey val="0"/>
          <c:showVal val="0"/>
          <c:showCatName val="0"/>
          <c:showSerName val="0"/>
          <c:showPercent val="0"/>
          <c:showBubbleSize val="0"/>
        </c:dLbls>
        <c:gapWidth val="100"/>
        <c:overlap val="100"/>
        <c:axId val="416340984"/>
        <c:axId val="478009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239</c:v>
                </c:pt>
                <c:pt idx="2">
                  <c:v>#N/A</c:v>
                </c:pt>
                <c:pt idx="3">
                  <c:v>#N/A</c:v>
                </c:pt>
                <c:pt idx="4">
                  <c:v>229</c:v>
                </c:pt>
                <c:pt idx="5">
                  <c:v>#N/A</c:v>
                </c:pt>
                <c:pt idx="6">
                  <c:v>#N/A</c:v>
                </c:pt>
                <c:pt idx="7">
                  <c:v>226</c:v>
                </c:pt>
                <c:pt idx="8">
                  <c:v>#N/A</c:v>
                </c:pt>
                <c:pt idx="9">
                  <c:v>#N/A</c:v>
                </c:pt>
                <c:pt idx="10">
                  <c:v>202</c:v>
                </c:pt>
                <c:pt idx="11">
                  <c:v>#N/A</c:v>
                </c:pt>
                <c:pt idx="12">
                  <c:v>#N/A</c:v>
                </c:pt>
                <c:pt idx="13">
                  <c:v>166</c:v>
                </c:pt>
                <c:pt idx="14">
                  <c:v>#N/A</c:v>
                </c:pt>
              </c:numCache>
            </c:numRef>
          </c:val>
          <c:smooth val="0"/>
          <c:extLst>
            <c:ext xmlns:c16="http://schemas.microsoft.com/office/drawing/2014/chart" uri="{C3380CC4-5D6E-409C-BE32-E72D297353CC}">
              <c16:uniqueId val="{00000008-8BCE-489C-A95B-B5A89423BB77}"/>
            </c:ext>
          </c:extLst>
        </c:ser>
        <c:dLbls>
          <c:showLegendKey val="0"/>
          <c:showVal val="0"/>
          <c:showCatName val="0"/>
          <c:showSerName val="0"/>
          <c:showPercent val="0"/>
          <c:showBubbleSize val="0"/>
        </c:dLbls>
        <c:marker val="1"/>
        <c:smooth val="0"/>
        <c:axId val="416340984"/>
        <c:axId val="478009728"/>
      </c:lineChart>
      <c:catAx>
        <c:axId val="416340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009728"/>
        <c:crosses val="autoZero"/>
        <c:auto val="1"/>
        <c:lblAlgn val="ctr"/>
        <c:lblOffset val="100"/>
        <c:tickLblSkip val="1"/>
        <c:tickMarkSkip val="1"/>
        <c:noMultiLvlLbl val="0"/>
      </c:catAx>
      <c:valAx>
        <c:axId val="47800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340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4206</c:v>
                </c:pt>
                <c:pt idx="5">
                  <c:v>4628</c:v>
                </c:pt>
                <c:pt idx="8">
                  <c:v>4577</c:v>
                </c:pt>
                <c:pt idx="11">
                  <c:v>4500</c:v>
                </c:pt>
                <c:pt idx="14">
                  <c:v>4284</c:v>
                </c:pt>
              </c:numCache>
            </c:numRef>
          </c:val>
          <c:extLst>
            <c:ext xmlns:c16="http://schemas.microsoft.com/office/drawing/2014/chart" uri="{C3380CC4-5D6E-409C-BE32-E72D297353CC}">
              <c16:uniqueId val="{00000000-B676-4E55-818F-3ADE3F6E08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338</c:v>
                </c:pt>
                <c:pt idx="5">
                  <c:v>290</c:v>
                </c:pt>
                <c:pt idx="8">
                  <c:v>273</c:v>
                </c:pt>
                <c:pt idx="11">
                  <c:v>271</c:v>
                </c:pt>
                <c:pt idx="14">
                  <c:v>252</c:v>
                </c:pt>
              </c:numCache>
            </c:numRef>
          </c:val>
          <c:extLst>
            <c:ext xmlns:c16="http://schemas.microsoft.com/office/drawing/2014/chart" uri="{C3380CC4-5D6E-409C-BE32-E72D297353CC}">
              <c16:uniqueId val="{00000001-B676-4E55-818F-3ADE3F6E08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3525</c:v>
                </c:pt>
                <c:pt idx="5">
                  <c:v>3753</c:v>
                </c:pt>
                <c:pt idx="8">
                  <c:v>3975</c:v>
                </c:pt>
                <c:pt idx="11">
                  <c:v>4139</c:v>
                </c:pt>
                <c:pt idx="14">
                  <c:v>4271</c:v>
                </c:pt>
              </c:numCache>
            </c:numRef>
          </c:val>
          <c:extLst>
            <c:ext xmlns:c16="http://schemas.microsoft.com/office/drawing/2014/chart" uri="{C3380CC4-5D6E-409C-BE32-E72D297353CC}">
              <c16:uniqueId val="{00000002-B676-4E55-818F-3ADE3F6E08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76-4E55-818F-3ADE3F6E08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76-4E55-818F-3ADE3F6E08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76-4E55-818F-3ADE3F6E08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1151</c:v>
                </c:pt>
                <c:pt idx="3">
                  <c:v>1044</c:v>
                </c:pt>
                <c:pt idx="6">
                  <c:v>1037</c:v>
                </c:pt>
                <c:pt idx="9">
                  <c:v>1027</c:v>
                </c:pt>
                <c:pt idx="12">
                  <c:v>997</c:v>
                </c:pt>
              </c:numCache>
            </c:numRef>
          </c:val>
          <c:extLst>
            <c:ext xmlns:c16="http://schemas.microsoft.com/office/drawing/2014/chart" uri="{C3380CC4-5D6E-409C-BE32-E72D297353CC}">
              <c16:uniqueId val="{00000006-B676-4E55-818F-3ADE3F6E08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40</c:v>
                </c:pt>
                <c:pt idx="3">
                  <c:v>30</c:v>
                </c:pt>
                <c:pt idx="6">
                  <c:v>21</c:v>
                </c:pt>
                <c:pt idx="9">
                  <c:v>11</c:v>
                </c:pt>
                <c:pt idx="12">
                  <c:v>2</c:v>
                </c:pt>
              </c:numCache>
            </c:numRef>
          </c:val>
          <c:extLst>
            <c:ext xmlns:c16="http://schemas.microsoft.com/office/drawing/2014/chart" uri="{C3380CC4-5D6E-409C-BE32-E72D297353CC}">
              <c16:uniqueId val="{00000007-B676-4E55-818F-3ADE3F6E08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1362</c:v>
                </c:pt>
                <c:pt idx="3">
                  <c:v>1236</c:v>
                </c:pt>
                <c:pt idx="6">
                  <c:v>1128</c:v>
                </c:pt>
                <c:pt idx="9">
                  <c:v>1044</c:v>
                </c:pt>
                <c:pt idx="12">
                  <c:v>972</c:v>
                </c:pt>
              </c:numCache>
            </c:numRef>
          </c:val>
          <c:extLst>
            <c:ext xmlns:c16="http://schemas.microsoft.com/office/drawing/2014/chart" uri="{C3380CC4-5D6E-409C-BE32-E72D297353CC}">
              <c16:uniqueId val="{00000008-B676-4E55-818F-3ADE3F6E08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35</c:v>
                </c:pt>
                <c:pt idx="3">
                  <c:v>64</c:v>
                </c:pt>
                <c:pt idx="6">
                  <c:v>47</c:v>
                </c:pt>
                <c:pt idx="9">
                  <c:v>34</c:v>
                </c:pt>
                <c:pt idx="12">
                  <c:v>32</c:v>
                </c:pt>
              </c:numCache>
            </c:numRef>
          </c:val>
          <c:extLst>
            <c:ext xmlns:c16="http://schemas.microsoft.com/office/drawing/2014/chart" uri="{C3380CC4-5D6E-409C-BE32-E72D297353CC}">
              <c16:uniqueId val="{00000009-B676-4E55-818F-3ADE3F6E08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4631</c:v>
                </c:pt>
                <c:pt idx="3">
                  <c:v>5429</c:v>
                </c:pt>
                <c:pt idx="6">
                  <c:v>5331</c:v>
                </c:pt>
                <c:pt idx="9">
                  <c:v>5229</c:v>
                </c:pt>
                <c:pt idx="12">
                  <c:v>5328</c:v>
                </c:pt>
              </c:numCache>
            </c:numRef>
          </c:val>
          <c:extLst>
            <c:ext xmlns:c16="http://schemas.microsoft.com/office/drawing/2014/chart" uri="{C3380CC4-5D6E-409C-BE32-E72D297353CC}">
              <c16:uniqueId val="{0000000A-B676-4E55-818F-3ADE3F6E087A}"/>
            </c:ext>
          </c:extLst>
        </c:ser>
        <c:dLbls>
          <c:showLegendKey val="0"/>
          <c:showVal val="0"/>
          <c:showCatName val="0"/>
          <c:showSerName val="0"/>
          <c:showPercent val="0"/>
          <c:showBubbleSize val="0"/>
        </c:dLbls>
        <c:gapWidth val="100"/>
        <c:overlap val="100"/>
        <c:axId val="478010904"/>
        <c:axId val="47801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676-4E55-818F-3ADE3F6E087A}"/>
            </c:ext>
          </c:extLst>
        </c:ser>
        <c:dLbls>
          <c:showLegendKey val="0"/>
          <c:showVal val="0"/>
          <c:showCatName val="0"/>
          <c:showSerName val="0"/>
          <c:showPercent val="0"/>
          <c:showBubbleSize val="0"/>
        </c:dLbls>
        <c:marker val="1"/>
        <c:smooth val="0"/>
        <c:axId val="478010904"/>
        <c:axId val="478011296"/>
      </c:lineChart>
      <c:catAx>
        <c:axId val="478010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8011296"/>
        <c:crosses val="autoZero"/>
        <c:auto val="1"/>
        <c:lblAlgn val="ctr"/>
        <c:lblOffset val="100"/>
        <c:tickLblSkip val="1"/>
        <c:tickMarkSkip val="1"/>
        <c:noMultiLvlLbl val="0"/>
      </c:catAx>
      <c:valAx>
        <c:axId val="47801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010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1252</c:v>
                </c:pt>
                <c:pt idx="1">
                  <c:v>1248</c:v>
                </c:pt>
                <c:pt idx="2">
                  <c:v>1226</c:v>
                </c:pt>
              </c:numCache>
            </c:numRef>
          </c:val>
          <c:extLst>
            <c:ext xmlns:c16="http://schemas.microsoft.com/office/drawing/2014/chart" uri="{C3380CC4-5D6E-409C-BE32-E72D297353CC}">
              <c16:uniqueId val="{00000000-A668-44DA-A288-65454117E0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595</c:v>
                </c:pt>
                <c:pt idx="1">
                  <c:v>540</c:v>
                </c:pt>
                <c:pt idx="2">
                  <c:v>540</c:v>
                </c:pt>
              </c:numCache>
            </c:numRef>
          </c:val>
          <c:extLst>
            <c:ext xmlns:c16="http://schemas.microsoft.com/office/drawing/2014/chart" uri="{C3380CC4-5D6E-409C-BE32-E72D297353CC}">
              <c16:uniqueId val="{00000001-A668-44DA-A288-65454117E0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1922</c:v>
                </c:pt>
                <c:pt idx="1">
                  <c:v>2144</c:v>
                </c:pt>
                <c:pt idx="2">
                  <c:v>2291</c:v>
                </c:pt>
              </c:numCache>
            </c:numRef>
          </c:val>
          <c:extLst>
            <c:ext xmlns:c16="http://schemas.microsoft.com/office/drawing/2014/chart" uri="{C3380CC4-5D6E-409C-BE32-E72D297353CC}">
              <c16:uniqueId val="{00000002-A668-44DA-A288-65454117E011}"/>
            </c:ext>
          </c:extLst>
        </c:ser>
        <c:dLbls>
          <c:showLegendKey val="0"/>
          <c:showVal val="0"/>
          <c:showCatName val="0"/>
          <c:showSerName val="0"/>
          <c:showPercent val="0"/>
          <c:showBubbleSize val="0"/>
        </c:dLbls>
        <c:gapWidth val="120"/>
        <c:overlap val="100"/>
        <c:axId val="478012472"/>
        <c:axId val="478012864"/>
      </c:barChart>
      <c:catAx>
        <c:axId val="478012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8012864"/>
        <c:crosses val="autoZero"/>
        <c:auto val="1"/>
        <c:lblAlgn val="ctr"/>
        <c:lblOffset val="100"/>
        <c:tickLblSkip val="1"/>
        <c:tickMarkSkip val="1"/>
        <c:noMultiLvlLbl val="0"/>
      </c:catAx>
      <c:valAx>
        <c:axId val="478012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8012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{A3E0C978-A2E8-46F5-BE4A-A03B17373F67}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859-488F-8125-4BAE22AE7E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{3A770148-95B9-456A-84C1-98A2F28FD57E}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59-488F-8125-4BAE22AE7E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{1BD6D9A8-EF21-41E7-A23F-B2C5494C5AFF}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59-488F-8125-4BAE22AE7E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{47345DF3-C6E1-47E7-B28D-8ADAC2EE2A5B}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59-488F-8125-4BAE22AE7E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{21AA7BE8-F927-4ED2-A18C-EAC3B588EFF4}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59-488F-8125-4BAE22AE7E4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{5DD01C35-7A6D-403B-92F1-89CE350F7C85}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859-488F-8125-4BAE22AE7E4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{721A54B6-5399-47B7-8DC3-60A8D9D5AB1C}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859-488F-8125-4BAE22AE7E4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{83D5DAF0-5955-479F-9B07-54175839C186}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859-488F-8125-4BAE22AE7E4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{FEC1DCDE-1834-4B02-87CA-4A7855628160}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859-488F-8125-4BAE22AE7E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56.1</c:v>
                </c:pt>
                <c:pt idx="32">
                  <c:v>57.2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859-488F-8125-4BAE22AE7E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{5BFBB7DE-DF9A-442E-B389-4DF08C635FF1}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859-488F-8125-4BAE22AE7E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{27701219-833B-4456-B319-86E974415503}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59-488F-8125-4BAE22AE7E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{D7640A3D-F3B9-4248-89DE-5E59CBADAC95}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59-488F-8125-4BAE22AE7E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{473C0A79-BCFB-408A-8F2D-011EE9CA0756}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59-488F-8125-4BAE22AE7E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{5DD44F1F-6750-48F5-8806-98697FA4BB63}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59-488F-8125-4BAE22AE7E4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{27A6C356-A877-45A3-846A-6DAE80F8E86E}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859-488F-8125-4BAE22AE7E4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{85AED422-403C-45CF-B5B3-3AC8402FEFFC}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859-488F-8125-4BAE22AE7E4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{619DA468-6DE7-4498-A97D-FC65882C24C8}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859-488F-8125-4BAE22AE7E4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{208C6F29-2221-431C-8164-FAFE6056199A}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859-488F-8125-4BAE22AE7E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E859-488F-8125-4BAE22AE7E4E}"/>
            </c:ext>
          </c:extLst>
        </c:ser>
        <c:dLbls>
          <c:showLegendKey val="0"/>
          <c:showVal val="1"/>
          <c:showCatName val="0"/>
          <c:showSerName val="0"/>
          <c:showPercent val="0"/>
          <c:showBubbleSize val="0"/>
        </c:dLbls>
        <c:axId val="46179840"/>
        <c:axId val="46181760"/>
      </c:scatterChart>
      <c:valAx>
        <c:axId val="46179840"/>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{CBBCBF6F-6452-4B6E-B5E5-5C283CAFB918}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3A8-4CDA-A7F9-18125C448F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{6727DC59-9357-4151-B6FC-7EEADFA936C3}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A8-4CDA-A7F9-18125C448F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{3AC8E7E6-C2A9-4A34-ACC7-0FD31D4F8EC0}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A8-4CDA-A7F9-18125C448F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{B6243190-624C-4F45-B21B-D97046CCCC44}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A8-4CDA-A7F9-18125C448F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{6C86C37B-816B-4050-9298-988AC418E3B5}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A8-4CDA-A7F9-18125C448F6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{E7DF2EDB-8478-4511-80F0-6EF70A9C0DE8}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3A8-4CDA-A7F9-18125C448F6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{3765C625-0400-4D5D-9D53-E26B37A0B821}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3A8-4CDA-A7F9-18125C448F6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{C6C06A78-41CF-4821-BE46-8278205823A2}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3A8-4CDA-A7F9-18125C448F6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{1D1E3F58-A332-4C5C-85E9-51FCC340B657}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3A8-4CDA-A7F9-18125C448F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7.5</c:v>
                </c:pt>
                <c:pt idx="16">
                  <c:v>7.3</c:v>
                </c:pt>
                <c:pt idx="24">
                  <c:v>7</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3A8-4CDA-A7F9-18125C448F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{30DE276C-A13F-4066-BE27-B2B0EDFAF56D}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3A8-4CDA-A7F9-18125C448F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{850C4C8B-2609-468A-9FEE-DDB48B6238DE}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A8-4CDA-A7F9-18125C448F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{12BE8B3C-8B30-4B6C-9A97-F85DFFEA2574}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A8-4CDA-A7F9-18125C448F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{AAAAA777-F050-4A7A-9385-484A353B778E}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A8-4CDA-A7F9-18125C448F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{BE357EB7-4070-484D-9E12-C31EDBCD0DDA}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A8-4CDA-A7F9-18125C448F6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{839A32BA-ED0C-4C51-A723-8CB038F72071}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3A8-4CDA-A7F9-18125C448F6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{57031353-D7F7-4D80-B5D2-D4D6B804A185}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3A8-4CDA-A7F9-18125C448F6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{A6A73C62-3ADD-45CE-AB9E-0A1DB389EE73}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3A8-4CDA-A7F9-18125C448F6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{A3BA93E6-FC00-43DF-96FF-EAB0AB7FBAD5}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3A8-4CDA-A7F9-18125C448F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3A8-4CDA-A7F9-18125C448F6B}"/>
            </c:ext>
          </c:extLst>
        </c:ser>
        <c:dLbls>
          <c:showLegendKey val="0"/>
          <c:showVal val="1"/>
          <c:showCatName val="0"/>
          <c:showSerName val="0"/>
          <c:showPercent val="0"/>
          <c:showBubbleSize val="0"/>
        </c:dLbls>
        <c:axId val="84219776"/>
        <c:axId val="84234240"/>
      </c:scatterChart>
      <c:valAx>
        <c:axId val="84219776"/>
        <c:scaling>
          <c:orientation val="minMax"/>
          <c:max val="10.1"/>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概ね横ばいで推移しているものの、近年実施した大型の施設整備事業ならびにチョウザメ産業振興事業の影響により起債借入・償還額が増加している状況にある。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借入額は落ち着くものの、償還額は一時的に増加する予定であることから、後年度以降の償還計画を把握しながら引き続き適正な財政運営に努める。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将来負担額の数値は減少傾向にあるが、ここ数年で地方債の現在高が微増しており楽観視はできない。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また、充当可能財源における基金には特定目的基金も含まれており、これらの使途によっては状況が変わる可能性もある。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今後も可能な限り世代間の公平な財政運営となるよう、必要な部分には基金充当するなどして、適正な財政運営に努める。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北海道美深町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年度ごとに金額の増減はあるものの、効率的な財政運営により歳計剰余金を特定目的基金に積み立てすることが出来ている。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一部必要な事業に対し基金取崩しで対応しているものの、積立額を下回る充当で済んでいることから、基金総額は増加している。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役場庁舎をはじめ公共施設の老朽化が進んでおり、特定目的基金の中でも特に公共施設整備基金が必要となってくる。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役場庁舎の整備など大型事業を実施した場合は一気に減少する可能性があることから、可能な時に可能な範囲でこれら基金への積み立てを予定している。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公共施設整備基金：教育・文化・福祉・産業その他の公共的施設の建設整備事業を円滑に進めるため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国鉄美幸線代替輸送確保基金：国鉄美幸線が廃止された以降、代替輸送事業の財政需要（バス運行・施設維持）に備えるため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地域福祉基金：在宅福祉の向上、健康及び生きがいづくりの推進、その他地域福祉の推進を図る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基金全体の部分でも触れたとおり、現状を鑑み公共施設整備基金に積み増ししている状況である。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当面の間は可能な限り公共施設整備基金への積み立てとし、全体のバランスを見ながら公共施設の整備・更新に対応していく予定である。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過去しばらくの間、歳計剰余金を中心に財政調整基金へ積み立てしてきたが、現在は一定程度の額を保有することが出来たため、他の基金への積み立てを行っている。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ここ数年は災害復旧事業費の一部や、多少の財源不足に対応するために活用している。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今のところ具体的な基金額保有目標などは掲げていないが、</a:t>
          </a:r>
          <a:r>
            <a:rPr kumimoji="1" lang="ja-JP" altLang="en-US" sz="1300">
              <a:solidFill>
                <a:schemeClr val="dk1"/>
              </a:solidFill>
              <a:effectLst/>
              <a:latin typeface="+mn-lt"/>
              <a:ea typeface="+mn-ea"/>
              <a:cs typeface="+mn-cs"/>
            </a:rPr>
            <a:t>現在標準財政規模の</a:t>
          </a:r>
          <a:r>
            <a:rPr kumimoji="1" lang="en-US" altLang="ja-JP" sz="1300">
              <a:solidFill>
                <a:schemeClr val="dk1"/>
              </a:solidFill>
              <a:effectLst/>
              <a:latin typeface="+mn-lt"/>
              <a:ea typeface="+mn-ea"/>
              <a:cs typeface="+mn-cs"/>
            </a:rPr>
            <a:t>40</a:t>
          </a:r>
          <a:r>
            <a:rPr kumimoji="1" lang="ja-JP" altLang="en-US" sz="1300">
              <a:solidFill>
                <a:schemeClr val="dk1"/>
              </a:solidFill>
              <a:effectLst/>
              <a:latin typeface="+mn-lt"/>
              <a:ea typeface="+mn-ea"/>
              <a:cs typeface="+mn-cs"/>
            </a:rPr>
            <a:t>％ほど基金保有している。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必要に応じて若干活用する事が出来るものと考えている。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今後も極端に下回らないよう配慮しながら災害時や財源不足に対応していきたい。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過去１０年ほど横ばいで推移してきたが、近年地方債償還額の増加に合わせて一部活用しており、若干の減少があった。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近年実施した大型の施設整備事業に伴い、向こう５年程度一時的に地方債の償還が増える予定である。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基本的には他の財源で償還したいが、状況によってはこれらに対しても一部減債基金を活用する予定である。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B6131E1-5775-4174-A54E-AD9CB94492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ECC3F72-BF2F-4734-87D0-A026D86BAD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AB07BCAC-C18D-4944-B96C-0542762F174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5AEB0703-32D0-41FE-BBB9-C067A3AC549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C2FADEC2-161E-4594-837C-6191AE036D2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A3E8DDBF-5352-4E0E-9C8F-92AC2D68F73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1F996802-B912-4D9F-8567-BDB2A7D4BEC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CFA492CD-40A6-45F6-B655-CCD24AF383B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7317CF9-6019-4723-B438-204B5B5A79A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B4C870CE-DC55-46E0-8E9A-CEC294B2E76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CC879774-790E-46ED-9D31-9768E550A69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4CC2A3B7-6204-4E1A-B9F8-1CF55075444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DE111267-2FD1-4BAB-9B53-AA5FDF603AF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522B9D81-BF5D-4C02-A0B5-80FCD218E93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48344ED4-54DC-4681-B41C-7B847BAE676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AC0629E1-C30A-484F-A7AD-79330A9DCA3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70319706-1CB1-4B4F-90B3-1549C9F5311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87EC0C41-D268-4ED6-999A-76164CD2804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B9F73F90-3E91-4E7F-97FA-06D1CD0A6F2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
4,469
672.09
5,507,527
5,167,627
339,897
3,487,391
5,327,990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DB1EE9F6-1665-4770-B66F-64048C3BCA7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A650632E-E6F5-46BC-8AE9-964F0438BAA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82ED1701-2C35-4983-B738-7482131EC3A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2E042D3A-7A03-47FE-8DEB-51C71639C13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497B6ECE-9943-420B-9070-1C09AF3834F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8C213970-A4E7-4BAB-90CD-20906880851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CC97ADEE-993E-4D57-A079-FD634DD658D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F5FDC47-BF59-4859-9697-A4FCE4EF43E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F1001E7F-34C8-4BD5-9C30-91D5D450CEF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26AE74A-F33D-4E0B-B98A-FCD26263620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D9E82F3E-C316-4008-9FED-B597348A0D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981E6CB1-2CE8-41F6-B133-2E8D2EE0D2D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76552E2B-1BE5-4369-A1C0-37857BF6A8F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5156E591-5A25-4359-9CD8-7978DFBFC2E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2B321DD9-3484-4676-ADBF-F6E33B1CBFA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8885AE89-BC67-4723-8D08-3ED12C2AF00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E4579038-7E6F-4963-9193-0A3A73FC977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91D7709E-EB80-405A-B5D1-1E1E1AA6A02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EEC7951E-D9DE-45CE-A25B-2B8D6CFADD39}"/>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23BCF8EC-BF14-432F-8A9B-261C4391A48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701E953A-4E87-4FE6-90FA-820F5916BD46}"/>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6B40D44-DC4A-4A9E-A31B-87F684205E3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88BA3F13-E8AB-4F94-99FE-B7A7D3B7C68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90369CE0-7098-4980-B068-B8B099E8F7B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CA1A024A-9DA3-4229-B79C-FFFF8A1FF0F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F0DB36CA-EE50-41CE-84B0-7C64B54152C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56FA3D36-1E20-450C-9A7E-36AE0353EF4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93865180-A722-4292-8A48-B524A778197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CE88F5C7-A195-4619-9000-FAAE9B4DB38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316D8C36-F300-4A00-932D-1EC9805CD0D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6FE58F9C-6630-4E23-A090-3F14D5ECC4A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D942CDCA-ADBA-4950-B05D-7DD37EFFA35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B8CB555C-DDAB-44BA-B24A-50570A50A05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D13EA3B5-EB47-4DDF-8093-CAA4094F5D3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全体的に資産の老朽化が進んでおり、今後も徐々に減価償却率が上昇していくことが予想される。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大きな部分としては、老朽化著しい役場庁舎の更新、橋りょうの整備などがあるが、計画的に対応できるよう検討が必要である。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4B8CB087-61D4-437B-988C-9341DED73CC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E4C42DB6-653F-4FB2-A9C5-E00D23ED271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E70E7DBF-8DF3-401D-BF81-24F23313D77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4DFE69E1-F961-495F-A3AB-CF2F79A5DD5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5E37FA93-A219-4965-9C1A-14E07C56E5B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CFDADD3B-A718-4E40-9F22-7548D794160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6E24E57-C24B-4917-BB57-CEAA87C52B7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BE7A27FF-4795-4E88-B362-247E2F1B3EE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19BF4B0C-A2FB-4B71-8850-B32CD432667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D21B35BB-C0ED-4C86-82F8-BEAFBD0D593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65FFD1F3-7D46-45AF-B060-D4B7FCC4B26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4803AA0C-8A9A-4966-8E4D-AE941772863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D2AE60CF-91B7-4970-AB08-A6C2706C23A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52D5225F-318F-443E-846F-A05716E778B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3D36A0DA-62C0-49DF-94D7-32EBAB7E35E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CE51DB47-D464-4158-A0FB-88E1F872980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id="{5A945E24-15B0-4788-BEAB-1207321E9458}"/>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id="{96370FE0-2353-4648-A700-D0EFEAA40479}"/>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id="{D43705BA-CC52-46F6-905B-225E77B0EB26}"/>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id="{84AC05DE-52C5-472B-965C-E51FB1A41A7D}"/>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id="{922C377B-5B17-401B-A9E4-A4F1C4FC8481}"/>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a:extLst>
            <a:ext uri="{FF2B5EF4-FFF2-40B4-BE49-F238E27FC236}">
              <a16:creationId xmlns:a16="http://schemas.microsoft.com/office/drawing/2014/main" id="{8246C220-A6B5-4476-BB79-5DC656A229AC}"/>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id="{76338B2F-AE2F-4567-9FF8-96FB553D04EE}"/>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id="{A8C35544-8852-417B-BFDF-EBFFC46AC673}"/>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156EFF05-2C20-4CC7-A9A6-19FCA327CEFB}"/>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76A3110-618A-42AC-89EB-31CB395B308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DC5FD6F-45C8-420E-BBE4-43387F1ACF6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A777A34-6BA0-46F3-B77C-C59F0ECCF6C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9141743-38B3-439B-A923-EC02BF338F5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5BE9D52-C433-4D16-AE89-D4CA9984B68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150495</xdr:rowOff>
    </xdr:from>
    <xdr:to>
      <xdr:col>23</xdr:col>
      <xdr:colOff>136525</xdr:colOff>
      <xdr:row>29</xdr:row>
      <xdr:rowOff>80645</xdr:rowOff>
    </xdr:to>
    <xdr:sp macro="" textlink="">
      <xdr:nvSpPr>
        <xdr:cNvPr id="85" name="楕円 84">
          <a:extLst>
            <a:ext uri="{FF2B5EF4-FFF2-40B4-BE49-F238E27FC236}">
              <a16:creationId xmlns:a16="http://schemas.microsoft.com/office/drawing/2014/main" id="{6EBD42E9-8644-480D-8C3B-E1918B982D8B}"/>
            </a:ext>
          </a:extLst>
        </xdr:cNvPr>
        <xdr:cNvSpPr/>
      </xdr:nvSpPr>
      <xdr:spPr>
        <a:xfrm>
          <a:off x="47117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1922</xdr:rowOff>
    </xdr:from>
    <xdr:ext cx="405111" cy="259045"/>
    <xdr:sp macro="" textlink="">
      <xdr:nvSpPr>
        <xdr:cNvPr id="86" name="有形固定資産減価償却率該当値テキスト">
          <a:extLst>
            <a:ext uri="{FF2B5EF4-FFF2-40B4-BE49-F238E27FC236}">
              <a16:creationId xmlns:a16="http://schemas.microsoft.com/office/drawing/2014/main" id="{476D475A-A88E-4714-A1D9-6AECFB54837A}"/>
            </a:ext>
          </a:extLst>
        </xdr:cNvPr>
        <xdr:cNvSpPr txBox="1"/>
      </xdr:nvSpPr>
      <xdr:spPr>
        <a:xfrm>
          <a:off x="48133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18627</xdr:rowOff>
    </xdr:from>
    <xdr:to>
      <xdr:col>19</xdr:col>
      <xdr:colOff>187325</xdr:colOff>
      <xdr:row>29</xdr:row>
      <xdr:rowOff>120227</xdr:rowOff>
    </xdr:to>
    <xdr:sp macro="" textlink="">
      <xdr:nvSpPr>
        <xdr:cNvPr id="87" name="楕円 86">
          <a:extLst>
            <a:ext uri="{FF2B5EF4-FFF2-40B4-BE49-F238E27FC236}">
              <a16:creationId xmlns:a16="http://schemas.microsoft.com/office/drawing/2014/main" id="{796B6E88-1881-4DB7-BEF7-E25A312381A2}"/>
            </a:ext>
          </a:extLst>
        </xdr:cNvPr>
        <xdr:cNvSpPr/>
      </xdr:nvSpPr>
      <xdr:spPr>
        <a:xfrm>
          <a:off x="4000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29845</xdr:rowOff>
    </xdr:from>
    <xdr:to>
      <xdr:col>23</xdr:col>
      <xdr:colOff>85725</xdr:colOff>
      <xdr:row>29</xdr:row>
      <xdr:rowOff>69427</xdr:rowOff>
    </xdr:to>
    <xdr:cxnSp macro="">
      <xdr:nvCxnSpPr>
        <xdr:cNvPr id="88" name="直線コネクタ 87">
          <a:extLst>
            <a:ext uri="{FF2B5EF4-FFF2-40B4-BE49-F238E27FC236}">
              <a16:creationId xmlns:a16="http://schemas.microsoft.com/office/drawing/2014/main" id="{F79EC9BD-13B7-4F84-82F6-A16C9B87727D}"/>
            </a:ext>
          </a:extLst>
        </xdr:cNvPr>
        <xdr:cNvCxnSpPr/>
      </xdr:nvCxnSpPr>
      <xdr:spPr>
        <a:xfrm flipV="1">
          <a:off x="4051300" y="5773420"/>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9" name="n_1aveValue有形固定資産減価償却率">
          <a:extLst>
            <a:ext uri="{FF2B5EF4-FFF2-40B4-BE49-F238E27FC236}">
              <a16:creationId xmlns:a16="http://schemas.microsoft.com/office/drawing/2014/main" id="{3650508D-167D-4BEE-BE8D-326406DD2C05}"/>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0" name="n_2aveValue有形固定資産減価償却率">
          <a:extLst>
            <a:ext uri="{FF2B5EF4-FFF2-40B4-BE49-F238E27FC236}">
              <a16:creationId xmlns:a16="http://schemas.microsoft.com/office/drawing/2014/main" id="{4C4C76D7-D777-4480-86FF-BF2516A0C389}"/>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111354</xdr:rowOff>
    </xdr:from>
    <xdr:ext cx="405111" cy="259045"/>
    <xdr:sp macro="" textlink="">
      <xdr:nvSpPr>
        <xdr:cNvPr id="91" name="n_1mainValue有形固定資産減価償却率">
          <a:extLst>
            <a:ext uri="{FF2B5EF4-FFF2-40B4-BE49-F238E27FC236}">
              <a16:creationId xmlns:a16="http://schemas.microsoft.com/office/drawing/2014/main" id="{4A30F458-81A9-46F2-B397-CD20B5368FBB}"/>
            </a:ext>
          </a:extLst>
        </xdr:cNvPr>
        <xdr:cNvSpPr txBox="1"/>
      </xdr:nvSpPr>
      <xdr:spPr>
        <a:xfrm>
          <a:off x="3836044" y="58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6BA4F958-3C17-4886-86FD-CECC410D1B6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C7115D33-4F55-4A16-806E-DC6695F94257}"/>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9EE543AD-4A80-45B1-9393-C2B240FC331F}"/>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3EF3AA47-21FD-4745-A326-4DC9EC88B82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7ED973A5-43C4-4A72-B485-BA07410305D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C156D2E0-442F-4AE2-9F25-392883C3A4A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3BC0F01D-EA59-468E-BEB0-5BA41E55D35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91E9C52A-62B2-439C-AA21-65259775EF7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426A3CB8-3EFB-4506-A3C4-12E6BB8D0B4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3B861699-6A95-4E08-BF28-A5E4B079B76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C102FC8B-A142-4A50-8A15-9E534E2AAD9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8BE4DEFD-1C05-4BB2-975A-093A3BD097D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E5D767B9-C575-4EF5-99E8-8CB2535F3E2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在は基金残高が一定程度あることにより比率が低く抑えられているものとみている。町税などを中心とした自主財源は弱く、財政力指数も低いことから、数値だけを見て良好と判断できるものではないと考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引き続き計画的な財政運営に努める。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17930499-5058-4E0E-ADB7-A1650361885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E7056CA3-532C-4944-BFF9-33943B80583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C5DC9536-04F5-496A-88DC-9E5B816D750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9EDDE5BE-1B31-4FEE-8ECA-CDBD3BEE0218}"/>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D299497B-D61C-4185-A12F-98D9696DED0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31AF1966-EA63-44E9-A793-8483D4F64948}"/>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F4D1CF67-ED4E-45E7-B47C-578F57D12C3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6150106D-1E45-4D8A-AE8B-58C9D06E2544}"/>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4C633370-C91B-4E0C-A72F-E1CCF46F6EE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6183A8AE-811B-4A2C-ACFE-20AFA2CF9802}"/>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C8B0E4C1-6B35-4D0A-B533-C7CF4065EB3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id="{28B00037-B3CB-4D7E-B1DC-3C7DB29FD1B1}"/>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03D54907-4F4F-4471-BBEA-8CAE448F818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EB3EC49E-C21B-4AD5-95B1-11B7B7ACFB4D}"/>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7DBFD6C6-C588-417A-8809-AE4140D9776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301A6C1F-043A-4B38-94CD-0BEE159F9D34}"/>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4B641726-436D-48DB-A039-482DA3EE103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5D71068C-5C23-40CC-A6A4-598B7CAB1D99}"/>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id="{829AEA5D-774D-442D-8DD9-40E340160C1A}"/>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5A2DFA7F-9B6A-4CE5-BED3-580AE4C6392E}"/>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a:extLst>
            <a:ext uri="{FF2B5EF4-FFF2-40B4-BE49-F238E27FC236}">
              <a16:creationId xmlns:a16="http://schemas.microsoft.com/office/drawing/2014/main" id="{E6D9B18F-029A-433E-B753-9244279943F4}"/>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a:extLst>
            <a:ext uri="{FF2B5EF4-FFF2-40B4-BE49-F238E27FC236}">
              <a16:creationId xmlns:a16="http://schemas.microsoft.com/office/drawing/2014/main" id="{440BBAC7-16A5-4E44-B18F-E86D92A50256}"/>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a:extLst>
            <a:ext uri="{FF2B5EF4-FFF2-40B4-BE49-F238E27FC236}">
              <a16:creationId xmlns:a16="http://schemas.microsoft.com/office/drawing/2014/main" id="{253C26BA-2F54-4AAD-B909-38E7D61D2397}"/>
            </a:ext>
          </a:extLst>
        </xdr:cNvPr>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a:extLst>
            <a:ext uri="{FF2B5EF4-FFF2-40B4-BE49-F238E27FC236}">
              <a16:creationId xmlns:a16="http://schemas.microsoft.com/office/drawing/2014/main" id="{D69BDFDB-47A1-4F7C-A78C-FAD7E5F6CBA2}"/>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8E93D65B-193C-43B7-B135-954564945D2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88DAED4A-45D1-420B-99B2-C906874D3DC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2BFE6AE9-0FBA-4C8F-A675-405E62DA69E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E2BD4205-8FA2-44A6-A109-4C337A051ED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7656FD8B-3CB7-490F-BE55-5FDC94A7D59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61232</xdr:rowOff>
    </xdr:from>
    <xdr:to>
      <xdr:col>76</xdr:col>
      <xdr:colOff>73025</xdr:colOff>
      <xdr:row>33</xdr:row>
      <xdr:rowOff>162832</xdr:rowOff>
    </xdr:to>
    <xdr:sp macro="" textlink="">
      <xdr:nvSpPr>
        <xdr:cNvPr id="134" name="楕円 133">
          <a:extLst>
            <a:ext uri="{FF2B5EF4-FFF2-40B4-BE49-F238E27FC236}">
              <a16:creationId xmlns:a16="http://schemas.microsoft.com/office/drawing/2014/main" id="{7BB4849A-5FF7-4C32-A814-D79F62CC7A5F}"/>
            </a:ext>
          </a:extLst>
        </xdr:cNvPr>
        <xdr:cNvSpPr/>
      </xdr:nvSpPr>
      <xdr:spPr>
        <a:xfrm>
          <a:off x="14744700" y="64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39659</xdr:rowOff>
    </xdr:from>
    <xdr:ext cx="340478" cy="259045"/>
    <xdr:sp macro="" textlink="">
      <xdr:nvSpPr>
        <xdr:cNvPr id="135" name="債務償還可能年数該当値テキスト">
          <a:extLst>
            <a:ext uri="{FF2B5EF4-FFF2-40B4-BE49-F238E27FC236}">
              <a16:creationId xmlns:a16="http://schemas.microsoft.com/office/drawing/2014/main" id="{E8171E8B-D727-4A59-8C37-02DAA4203FE4}"/>
            </a:ext>
          </a:extLst>
        </xdr:cNvPr>
        <xdr:cNvSpPr txBox="1"/>
      </xdr:nvSpPr>
      <xdr:spPr>
        <a:xfrm>
          <a:off x="14846300" y="64690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3A20C0A2-BC0C-4AE6-AB29-E3296C4C650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F499EBBF-7780-435A-85A4-FA9EE4D4BC8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3E6DEA41-39F4-4603-9F73-6D64D23D64B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7C01931D-60FB-4E05-9DB3-2CEF8B22626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F8C259CE-1F10-4357-8706-1F287E04E5A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0A32B743-0128-432F-973C-BB03EAD4D07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A39CFE-B4D4-4110-8685-2544A0C403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016251D-1187-4B4B-A90F-0F4F711FDEB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106862-1A62-4E7E-B015-F3BB517847D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8A6031-A464-4297-B2A8-2FDB00BB457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A2A7F2E-998F-48F0-BE82-9D9F56622CC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DA48B36-D232-43B0-A2D3-0BFDE96634C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306EDA-8F37-48B3-9BD0-862A1D8D17A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2FD557-455B-4AAD-AD18-5B934E0C12E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FFA2989-17D1-4F07-8FE4-C3EA2223202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C6E4EA-33BC-4D95-B9A1-5DD6879D6BF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
4,469
672.09
5,507,527
5,167,627
339,897
3,487,391
5,327,990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05AFD8-E5E9-4226-9AE2-C907EE51802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C21FEFE-454A-4DF5-9D82-603F423DC53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1CC08A1-9C26-4E3A-B87A-308FADE5F86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F8DCF1E-9CA8-417F-923F-C27840D9A66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561CF2C-EAF2-4DFA-BE6B-E5E960C668A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C44C235-4A17-410F-9817-A824F290416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21D7069-438B-4284-AF4A-A66CD6B24A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4B876A1-BBCA-480B-9E24-B1199E2529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5DE0A1F-76AF-48C8-82C7-7A2DAE099B2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119C00F-A601-4D49-B793-316C8265F0C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8BF406-4D03-4960-ACF0-EA686079BC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C8DE20-BCF4-481C-A58C-0BCDF439F3A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9DDAA75-C70D-4C99-A175-9753AB6DD89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0E196D1-7916-41F5-A1F9-F5821689910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AEF8FB8-B2C7-417B-88B8-B9D0E9C53AB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3366B13-E9B1-4DD3-9344-B0C15B7B12A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61306AA-A22A-4690-A987-78CA47381B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103B903-512E-4BD6-863F-2EF30BEABB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06E4CA7-ED69-4EC1-BFC5-71B89ACDFD7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2559EFA-03BB-44F4-ABD4-9A92AB2DD7A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E634AA-BFA6-447E-8F7A-2E99924834C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1531EC7-F1E4-41FF-97B2-FF216B45556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BC4D9E9-9C0A-40F4-843E-9E53F6F6004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577C84C-8D19-4D6F-8A6E-95EC9D0D33E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B64D579-BA20-40A3-9787-346ACF3799F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C14E155-5D29-40CE-8552-534DBE1A55B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E85EED5-7544-4DEF-8035-03F46E6E7C4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74A7D60-73B9-4CE8-946A-466FC77AD5E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72D7E91-34BA-41EC-864C-1415A8B04BD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7C59B5D-B36F-4620-B6A4-209878E8ADD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E7454B1-B51E-44D9-A378-DA7B9BE060F4}"/>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44ADA81-9A3D-42D8-B439-02A133BD36F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D83E04C6-6233-4506-A753-F4E84068928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C5A56AE9-F422-4F5F-B489-257EBFA60FC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4791C037-CDD4-48BE-8637-F4E8A305B6B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D4C88CCA-AE95-4030-84AC-8157327B5AF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EF6347BE-8EDE-4048-8280-5411B4DEAC7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E7B097C7-47AE-46D1-8C82-9B37A6356B6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9045BBAA-ADC1-48AA-BC70-01FB8D5E517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5B704DE9-85C4-4E54-B1CE-8FA4BB44B94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758273EC-1A05-46F5-B2FC-A5C716D24CE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C3C95B50-0CE2-4950-AE4C-963547848B8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93AE65C-B7A4-4721-A56B-C4EEF358912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269071DD-815B-493A-9441-24E09CFB110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8D4D3CB8-ACD7-471D-B6A3-E550DFC2F7A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CF32A4B2-6A92-490A-B8F0-25DFA310D783}"/>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12591B18-6939-4EB7-BD43-10B57847534A}"/>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75DA9768-C338-44C4-A51F-8B43E74D5C5E}"/>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38E6396C-AF6E-4938-A5D3-C19F821AA004}"/>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6E7A6D75-717F-471F-8E14-56F9D1723FD8}"/>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C495F5E5-116F-4FC1-9C2F-A1216D7009CD}"/>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2173F3B7-17B5-4B18-BACD-37C0F27AF33F}"/>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B6027501-5948-441D-835E-12B1A88E54FC}"/>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1A9A9BF6-D502-4D71-A2FF-0DD92B3804F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ABBC6D1-D1AC-45C3-A18B-31CC9AB3636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36C4EAD-88AF-43B6-AF90-4003956E837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E06C445-1994-4AED-8763-BEB304EFA9E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CA8FE34-8F1E-4EE6-BE4E-3FDBFCADF01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70" name="楕円 69">
          <a:extLst>
            <a:ext uri="{FF2B5EF4-FFF2-40B4-BE49-F238E27FC236}">
              <a16:creationId xmlns:a16="http://schemas.microsoft.com/office/drawing/2014/main" id="{4D915D7E-B95D-4E10-BBED-DDDB50E01DEC}"/>
            </a:ext>
          </a:extLst>
        </xdr:cNvPr>
        <xdr:cNvSpPr/>
      </xdr:nvSpPr>
      <xdr:spPr>
        <a:xfrm>
          <a:off x="4584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118762</xdr:rowOff>
    </xdr:from>
    <xdr:ext cx="405111" cy="259045"/>
    <xdr:sp macro="" textlink="">
      <xdr:nvSpPr>
        <xdr:cNvPr id="71" name="【道路】&#10;有形固定資産減価償却率該当値テキスト">
          <a:extLst>
            <a:ext uri="{FF2B5EF4-FFF2-40B4-BE49-F238E27FC236}">
              <a16:creationId xmlns:a16="http://schemas.microsoft.com/office/drawing/2014/main" id="{33C47E3C-F877-44C0-8EF5-11878CAD32C8}"/>
            </a:ext>
          </a:extLst>
        </xdr:cNvPr>
        <xdr:cNvSpPr txBox="1"/>
      </xdr:nvSpPr>
      <xdr:spPr>
        <a:xfrm>
          <a:off x="4673600"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2" name="楕円 71">
          <a:extLst>
            <a:ext uri="{FF2B5EF4-FFF2-40B4-BE49-F238E27FC236}">
              <a16:creationId xmlns:a16="http://schemas.microsoft.com/office/drawing/2014/main" id="{500917E2-1686-40AD-AE0B-01E3CFCDBF1A}"/>
            </a:ext>
          </a:extLst>
        </xdr:cNvPr>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37</xdr:row>
      <xdr:rowOff>146685</xdr:rowOff>
    </xdr:to>
    <xdr:cxnSp macro="">
      <xdr:nvCxnSpPr>
        <xdr:cNvPr id="73" name="直線コネクタ 72">
          <a:extLst>
            <a:ext uri="{FF2B5EF4-FFF2-40B4-BE49-F238E27FC236}">
              <a16:creationId xmlns:a16="http://schemas.microsoft.com/office/drawing/2014/main" id="{25010BB2-A65F-4981-A86D-59B3BFC6DA2F}"/>
            </a:ext>
          </a:extLst>
        </xdr:cNvPr>
        <xdr:cNvCxnSpPr/>
      </xdr:nvCxnSpPr>
      <xdr:spPr>
        <a:xfrm>
          <a:off x="3797300" y="64827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a:extLst>
            <a:ext uri="{FF2B5EF4-FFF2-40B4-BE49-F238E27FC236}">
              <a16:creationId xmlns:a16="http://schemas.microsoft.com/office/drawing/2014/main" id="{39FE0312-8ED6-4CFB-9E14-7AA7172DD8C9}"/>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a:extLst>
            <a:ext uri="{FF2B5EF4-FFF2-40B4-BE49-F238E27FC236}">
              <a16:creationId xmlns:a16="http://schemas.microsoft.com/office/drawing/2014/main" id="{7B66FF00-037D-434B-A463-03E3ADAB867E}"/>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34942</xdr:rowOff>
    </xdr:from>
    <xdr:ext cx="405111" cy="259045"/>
    <xdr:sp macro="" textlink="">
      <xdr:nvSpPr>
        <xdr:cNvPr id="76" name="n_1mainValue【道路】&#10;有形固定資産減価償却率">
          <a:extLst>
            <a:ext uri="{FF2B5EF4-FFF2-40B4-BE49-F238E27FC236}">
              <a16:creationId xmlns:a16="http://schemas.microsoft.com/office/drawing/2014/main" id="{777F3865-EE02-429F-B8FB-6A4176CD59C3}"/>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7935D4D0-DD75-4E23-8E52-F30A1BCC195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FB168FA6-6859-404C-BB1E-52B3C9066A2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F7206B27-DE50-4612-84E6-28284319A23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DDAF99C2-81D7-4FFE-8844-B3D0E422DCF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F09966BC-D754-4FFA-8E40-D94CE95AE6E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35904E18-CCC3-4DB4-93C6-FE1567B5CEE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528EBC18-8ABC-46BB-89EC-A100CF05A43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4021B3A3-B15B-4BC6-8F11-91E3EA5B65D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D6CBCD1E-48BC-4271-9587-F2D401315F4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F30E018A-16B1-431A-96B3-91180010EC4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7EF4E729-0C19-4F10-ACE5-7F770F78C6C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5E0FA9C6-635F-4844-B9BE-FDBDD320761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596B5E75-17C5-4834-87C3-9CD44CE0ED7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0ED10AA9-8818-4867-B403-81702B96963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AB7B0819-0D0F-4C74-9A31-801E42AFC99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ADB893CF-E469-4756-A903-44D6EDCB3A7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AA9B150-5E5D-492A-9D0F-96C1742516E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F932DF53-3B45-4AB2-BE7D-F0C22891653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6BECD2C3-FB76-4B05-A433-F8D8A5696C6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D77382BE-1F97-4B8E-9CD3-CCD88A94F9E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BC371855-6B3E-4E46-B5F4-128AA34F3D0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257A02F5-942E-44B5-BC1A-9F59D43825E4}"/>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8F2EC25D-9C72-49FA-BA6D-A62E6EF6092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804EE079-7E86-4F09-B98F-60B0821454CD}"/>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F8584F3B-AE82-457A-A3B9-C0755380C5DF}"/>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908F86A8-3543-4C96-B062-C162ADDEA101}"/>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58174616-62C3-4E54-97F7-CB9D4C5B1BC9}"/>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F719C2CA-F023-4FC4-A52E-497C69A510E6}"/>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a:extLst>
            <a:ext uri="{FF2B5EF4-FFF2-40B4-BE49-F238E27FC236}">
              <a16:creationId xmlns:a16="http://schemas.microsoft.com/office/drawing/2014/main" id="{C3CF2F92-9494-4099-BBF5-0C593A6E364C}"/>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D9B610A4-2CEB-45DB-82C4-8DE0331F3BAD}"/>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FC2BD0EE-CA29-422D-A524-18DACB419E49}"/>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4C6CE119-D3F6-4947-BEEA-233DA3CF543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8A47805B-610B-40C0-8623-A7471B9D4EB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B0A0CAE9-A59E-4CA9-BF7F-D2FEECAE243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9852CD4F-CF42-44AE-9F52-853EF7216F5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1C858405-2EB1-41CF-8E19-4E295A72402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E19325AB-F27E-4DAA-9246-F52CFE0563C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55091</xdr:rowOff>
    </xdr:from>
    <xdr:to>
      <xdr:col>55</xdr:col>
      <xdr:colOff>50800</xdr:colOff>
      <xdr:row>40</xdr:row>
      <xdr:rowOff>156691</xdr:rowOff>
    </xdr:to>
    <xdr:sp macro="" textlink="">
      <xdr:nvSpPr>
        <xdr:cNvPr id="114" name="楕円 113">
          <a:extLst>
            <a:ext uri="{FF2B5EF4-FFF2-40B4-BE49-F238E27FC236}">
              <a16:creationId xmlns:a16="http://schemas.microsoft.com/office/drawing/2014/main" id="{8A556309-6053-4CCE-B8DE-2582B3988F6F}"/>
            </a:ext>
          </a:extLst>
        </xdr:cNvPr>
        <xdr:cNvSpPr/>
      </xdr:nvSpPr>
      <xdr:spPr>
        <a:xfrm>
          <a:off x="10426700" y="69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77968</xdr:rowOff>
    </xdr:from>
    <xdr:ext cx="599010" cy="259045"/>
    <xdr:sp macro="" textlink="">
      <xdr:nvSpPr>
        <xdr:cNvPr id="115" name="【道路】&#10;一人当たり延長該当値テキスト">
          <a:extLst>
            <a:ext uri="{FF2B5EF4-FFF2-40B4-BE49-F238E27FC236}">
              <a16:creationId xmlns:a16="http://schemas.microsoft.com/office/drawing/2014/main" id="{6B98BC22-5536-490D-91BA-F9323A14608A}"/>
            </a:ext>
          </a:extLst>
        </xdr:cNvPr>
        <xdr:cNvSpPr txBox="1"/>
      </xdr:nvSpPr>
      <xdr:spPr>
        <a:xfrm>
          <a:off x="10515600" y="676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60566</xdr:rowOff>
    </xdr:from>
    <xdr:to>
      <xdr:col>50</xdr:col>
      <xdr:colOff>165100</xdr:colOff>
      <xdr:row>40</xdr:row>
      <xdr:rowOff>162166</xdr:rowOff>
    </xdr:to>
    <xdr:sp macro="" textlink="">
      <xdr:nvSpPr>
        <xdr:cNvPr id="116" name="楕円 115">
          <a:extLst>
            <a:ext uri="{FF2B5EF4-FFF2-40B4-BE49-F238E27FC236}">
              <a16:creationId xmlns:a16="http://schemas.microsoft.com/office/drawing/2014/main" id="{020607E4-0E5C-4245-92ED-94FAA0775105}"/>
            </a:ext>
          </a:extLst>
        </xdr:cNvPr>
        <xdr:cNvSpPr/>
      </xdr:nvSpPr>
      <xdr:spPr>
        <a:xfrm>
          <a:off x="9588500" y="691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105891</xdr:rowOff>
    </xdr:from>
    <xdr:to>
      <xdr:col>55</xdr:col>
      <xdr:colOff>0</xdr:colOff>
      <xdr:row>40</xdr:row>
      <xdr:rowOff>111366</xdr:rowOff>
    </xdr:to>
    <xdr:cxnSp macro="">
      <xdr:nvCxnSpPr>
        <xdr:cNvPr id="117" name="直線コネクタ 116">
          <a:extLst>
            <a:ext uri="{FF2B5EF4-FFF2-40B4-BE49-F238E27FC236}">
              <a16:creationId xmlns:a16="http://schemas.microsoft.com/office/drawing/2014/main" id="{7AA879BE-E7C2-4388-BB0B-78CD8BC9E6A7}"/>
            </a:ext>
          </a:extLst>
        </xdr:cNvPr>
        <xdr:cNvCxnSpPr/>
      </xdr:nvCxnSpPr>
      <xdr:spPr>
        <a:xfrm flipV="1">
          <a:off x="9639300" y="6963891"/>
          <a:ext cx="8382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18" name="n_1aveValue【道路】&#10;一人当たり延長">
          <a:extLst>
            <a:ext uri="{FF2B5EF4-FFF2-40B4-BE49-F238E27FC236}">
              <a16:creationId xmlns:a16="http://schemas.microsoft.com/office/drawing/2014/main" id="{61842D0D-8A88-4CF5-99C9-80CFAF0548D8}"/>
            </a:ext>
          </a:extLst>
        </xdr:cNvPr>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a:extLst>
            <a:ext uri="{FF2B5EF4-FFF2-40B4-BE49-F238E27FC236}">
              <a16:creationId xmlns:a16="http://schemas.microsoft.com/office/drawing/2014/main" id="{69B2ACD2-B5EB-422B-9624-F32F0DB13F46}"/>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7243</xdr:rowOff>
    </xdr:from>
    <xdr:ext cx="599010" cy="259045"/>
    <xdr:sp macro="" textlink="">
      <xdr:nvSpPr>
        <xdr:cNvPr id="120" name="n_1mainValue【道路】&#10;一人当たり延長">
          <a:extLst>
            <a:ext uri="{FF2B5EF4-FFF2-40B4-BE49-F238E27FC236}">
              <a16:creationId xmlns:a16="http://schemas.microsoft.com/office/drawing/2014/main" id="{14C9238A-71C2-4A62-9064-398B0FB52E02}"/>
            </a:ext>
          </a:extLst>
        </xdr:cNvPr>
        <xdr:cNvSpPr txBox="1"/>
      </xdr:nvSpPr>
      <xdr:spPr>
        <a:xfrm>
          <a:off x="9327094" y="669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D28E1FA4-6B50-4D13-B382-7C4FBE80E7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B0D136FE-9B1C-4F06-A505-505A5614BEB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6A67B280-FE07-4C8B-920D-1DF93AA5C42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28D285DB-0358-49F3-813B-29FE1673556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B15B917A-7938-4DAB-8F45-3C072B503E0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465AC3B-31F5-4291-8EBB-C8CEBC3353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8574F77C-6405-4138-A1E6-22DAC326D27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F452EFE1-C68B-4C7E-A1A8-3B35D3CF35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CC62A35B-C062-4F7B-9C78-F974A998E47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BDF2A609-CD1E-4A41-944C-914E75C1A24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7FFB1F42-7E9D-4A7B-ACA6-431C09D8FB33}"/>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6E3BCA2F-4A66-4B95-93A7-D73AC11F5B6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8AEB3BE5-5C92-445A-9346-4CD2AFFBE7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80AD887B-DA0C-4E36-8393-FDE005CEC63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06A3DDA0-626B-469D-A15C-3DA746B25DA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64B7DA9F-778E-416E-BD50-4B416BBCA3E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AF6CED1A-139B-4E75-8E7C-CAF541A25D1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3E671A81-3204-48B9-9F16-136A62299B0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CAC216FD-5C53-4846-92EB-3380D535AAB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1C8C73EB-8261-421D-9E43-D2D71F8C490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3E0AA4E6-80C3-44A9-AFB1-4E625D22EF9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19A577A9-107A-4AEE-BB02-509B55F31B1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FAE3B333-E7BC-4070-9B6A-4CE4CECF23E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52868F59-2C7B-4D01-9914-8F46B4074AD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790D9734-620A-47D7-9F20-CCD9DD33EBAC}"/>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8CAA9152-F597-42C9-9E9E-7D1FCBBB6BA1}"/>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AEBCFCF7-B556-47A7-9462-2D75E26CC485}"/>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5145B362-15CC-41EB-AAB9-8CE085B33A99}"/>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36ACDA30-F9A9-4413-B813-41E0153A5569}"/>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E81E80E9-6614-4DB5-A6A4-DCBD298FD30A}"/>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09244651-6E69-4907-8CF5-9C30DD8AF20C}"/>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B5F95EEE-BF0A-43A3-B857-30CB4C15ADB2}"/>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A27D38CA-F0AA-47C9-92D0-7DCA53C625E8}"/>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2C37BADA-E85D-491F-9AE9-DD6B395378F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48236F6F-6DEA-4999-8633-FC993D0C13F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BCF10C83-9D01-405C-B1E3-90D8471F2EC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E0A664D8-C8F0-402F-A523-F4A2C28C0F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44912A4-72FD-43E0-A776-08F5D6E994F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67310</xdr:rowOff>
    </xdr:from>
    <xdr:to>
      <xdr:col>24</xdr:col>
      <xdr:colOff>114300</xdr:colOff>
      <xdr:row>60</xdr:row>
      <xdr:rowOff>168910</xdr:rowOff>
    </xdr:to>
    <xdr:sp macro="" textlink="">
      <xdr:nvSpPr>
        <xdr:cNvPr id="159" name="楕円 158">
          <a:extLst>
            <a:ext uri="{FF2B5EF4-FFF2-40B4-BE49-F238E27FC236}">
              <a16:creationId xmlns:a16="http://schemas.microsoft.com/office/drawing/2014/main" id="{37A9B51A-A854-4F38-8ABB-430CCA0EA22B}"/>
            </a:ext>
          </a:extLst>
        </xdr:cNvPr>
        <xdr:cNvSpPr/>
      </xdr:nvSpPr>
      <xdr:spPr>
        <a:xfrm>
          <a:off x="4584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45737</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CEA0E4DF-F101-40F4-ADFA-2A1EBFFE144F}"/>
            </a:ext>
          </a:extLst>
        </xdr:cNvPr>
        <xdr:cNvSpPr txBox="1"/>
      </xdr:nvSpPr>
      <xdr:spPr>
        <a:xfrm>
          <a:off x="4673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99695</xdr:rowOff>
    </xdr:from>
    <xdr:to>
      <xdr:col>20</xdr:col>
      <xdr:colOff>38100</xdr:colOff>
      <xdr:row>61</xdr:row>
      <xdr:rowOff>29845</xdr:rowOff>
    </xdr:to>
    <xdr:sp macro="" textlink="">
      <xdr:nvSpPr>
        <xdr:cNvPr id="161" name="楕円 160">
          <a:extLst>
            <a:ext uri="{FF2B5EF4-FFF2-40B4-BE49-F238E27FC236}">
              <a16:creationId xmlns:a16="http://schemas.microsoft.com/office/drawing/2014/main" id="{0DED3DFE-4CD3-4AA5-BC7C-A6522B3E2AC0}"/>
            </a:ext>
          </a:extLst>
        </xdr:cNvPr>
        <xdr:cNvSpPr/>
      </xdr:nvSpPr>
      <xdr:spPr>
        <a:xfrm>
          <a:off x="3746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118110</xdr:rowOff>
    </xdr:from>
    <xdr:to>
      <xdr:col>24</xdr:col>
      <xdr:colOff>63500</xdr:colOff>
      <xdr:row>60</xdr:row>
      <xdr:rowOff>150495</xdr:rowOff>
    </xdr:to>
    <xdr:cxnSp macro="">
      <xdr:nvCxnSpPr>
        <xdr:cNvPr id="162" name="直線コネクタ 161">
          <a:extLst>
            <a:ext uri="{FF2B5EF4-FFF2-40B4-BE49-F238E27FC236}">
              <a16:creationId xmlns:a16="http://schemas.microsoft.com/office/drawing/2014/main" id="{4CCBB64D-4C93-4B41-9B56-1AF30B28B8A5}"/>
            </a:ext>
          </a:extLst>
        </xdr:cNvPr>
        <xdr:cNvCxnSpPr/>
      </xdr:nvCxnSpPr>
      <xdr:spPr>
        <a:xfrm flipV="1">
          <a:off x="3797300" y="104051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2DF0FF41-8D0D-4D39-8331-08FA960DCC24}"/>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EB1C68B8-2A68-46FA-9D35-001CFB9714A3}"/>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20972</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D1CC91A2-5037-4A3B-A758-694758F5BDD2}"/>
            </a:ext>
          </a:extLst>
        </xdr:cNvPr>
        <xdr:cNvSpPr txBox="1"/>
      </xdr:nvSpPr>
      <xdr:spPr>
        <a:xfrm>
          <a:off x="35820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E7CF7412-5971-4D16-AC96-7C83A816A68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CB1392A0-D5DE-4E76-BB07-8ED175044DE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CF214235-635B-4DB5-AF36-5857C75F3AA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2FDF5CAC-5EF9-4306-B9EA-A9D3EB5C77D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084EDCDA-1B9E-4C87-93C4-0CFE85C5077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CDE2EB55-6CB2-4EE8-BC2B-D319826786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D8C6164B-479F-4AF0-910F-FADF55EF90C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BCB2A27D-085E-4963-B5B6-37A7DB0AF7B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36C093CA-1983-4759-B330-FBD59CDFCF4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CB8FE46F-B714-4014-ABD2-B7240E0C6A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C923428C-9964-4FF2-905C-D456E5AE74D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id="{F31C1574-60C4-4849-BEEB-FB554CE481F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C30923CB-F074-4CAA-81E3-6BD245A449F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id="{A16953FE-CF35-4CBB-A007-A0D5D5ED6306}"/>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ABB57686-793B-43CA-B881-622228D5C56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id="{3964FB04-9A9F-4AA1-B0AB-2765494FB39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7D9BE654-AA89-40D6-9D53-12C23ECAFD3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id="{1B5211F2-4CA3-4E42-8F41-78B6CE699D33}"/>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6F16D27F-823A-41B1-BFEC-D0B4E038C3B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id="{ABA921AE-DA90-4AD6-BA31-1AEA1B050F68}"/>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18FE733E-2293-4430-9849-5BB2E269FA7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id="{2346A8A7-7C9C-47EF-82A3-841D512FB8F8}"/>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AC369059-6D7B-4F44-8D8E-8AC37960BC6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FFA27965-54BE-4682-835F-C99DF7ACAEA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E163DDB3-11DD-42C1-92D9-F9EAF257FC5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id="{1843B613-3A36-4C1C-9E62-CE4C8F02363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id="{D4CA390A-F776-4EDE-9F1C-F863124731F9}"/>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id="{4D326806-15B0-4A3D-9AB1-7BC02CC63C05}"/>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5EB7D563-38DE-4836-BC80-0E72010B4E8E}"/>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id="{FE5135F1-B0D4-49EC-A2D3-E2ABCD224B52}"/>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id="{94A3685D-7E0E-47DB-801C-5D5BF73E4B85}"/>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id="{C52538FC-9298-47B7-A2F8-2A86B2E17A17}"/>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id="{A27FAB7D-C66F-478A-9D05-655FF2191727}"/>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id="{4B71D5A1-617D-4509-9C4A-4A98DB96511B}"/>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24F8CE92-4972-4007-9E51-FC8A298DC6E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5C5C9DE0-FCC5-4EE3-93D7-6310A419C9C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F8D3DD46-EC57-4C4D-A648-8A9AF997105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5A036C51-9A9D-40CE-BD3A-B57DF64A70B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AF2EDDEF-28A2-4728-A657-4883B951250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37850</xdr:rowOff>
    </xdr:from>
    <xdr:to>
      <xdr:col>55</xdr:col>
      <xdr:colOff>50800</xdr:colOff>
      <xdr:row>62</xdr:row>
      <xdr:rowOff>139450</xdr:rowOff>
    </xdr:to>
    <xdr:sp macro="" textlink="">
      <xdr:nvSpPr>
        <xdr:cNvPr id="205" name="楕円 204">
          <a:extLst>
            <a:ext uri="{FF2B5EF4-FFF2-40B4-BE49-F238E27FC236}">
              <a16:creationId xmlns:a16="http://schemas.microsoft.com/office/drawing/2014/main" id="{CA855222-528D-447E-85B4-6AFEA9678869}"/>
            </a:ext>
          </a:extLst>
        </xdr:cNvPr>
        <xdr:cNvSpPr/>
      </xdr:nvSpPr>
      <xdr:spPr>
        <a:xfrm>
          <a:off x="10426700" y="1066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60727</xdr:rowOff>
    </xdr:from>
    <xdr:ext cx="690189" cy="259045"/>
    <xdr:sp macro="" textlink="">
      <xdr:nvSpPr>
        <xdr:cNvPr id="206" name="【橋りょう・トンネル】&#10;一人当たり有形固定資産（償却資産）額該当値テキスト">
          <a:extLst>
            <a:ext uri="{FF2B5EF4-FFF2-40B4-BE49-F238E27FC236}">
              <a16:creationId xmlns:a16="http://schemas.microsoft.com/office/drawing/2014/main" id="{24DA124E-4393-41D4-8F30-D5C5B217B4A7}"/>
            </a:ext>
          </a:extLst>
        </xdr:cNvPr>
        <xdr:cNvSpPr txBox="1"/>
      </xdr:nvSpPr>
      <xdr:spPr>
        <a:xfrm>
          <a:off x="10515600" y="10519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45509</xdr:rowOff>
    </xdr:from>
    <xdr:to>
      <xdr:col>50</xdr:col>
      <xdr:colOff>165100</xdr:colOff>
      <xdr:row>62</xdr:row>
      <xdr:rowOff>147109</xdr:rowOff>
    </xdr:to>
    <xdr:sp macro="" textlink="">
      <xdr:nvSpPr>
        <xdr:cNvPr id="207" name="楕円 206">
          <a:extLst>
            <a:ext uri="{FF2B5EF4-FFF2-40B4-BE49-F238E27FC236}">
              <a16:creationId xmlns:a16="http://schemas.microsoft.com/office/drawing/2014/main" id="{BFB69428-3531-4FEF-AE4C-05491582DDBE}"/>
            </a:ext>
          </a:extLst>
        </xdr:cNvPr>
        <xdr:cNvSpPr/>
      </xdr:nvSpPr>
      <xdr:spPr>
        <a:xfrm>
          <a:off x="9588500" y="1067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88650</xdr:rowOff>
    </xdr:from>
    <xdr:to>
      <xdr:col>55</xdr:col>
      <xdr:colOff>0</xdr:colOff>
      <xdr:row>62</xdr:row>
      <xdr:rowOff>96309</xdr:rowOff>
    </xdr:to>
    <xdr:cxnSp macro="">
      <xdr:nvCxnSpPr>
        <xdr:cNvPr id="208" name="直線コネクタ 207">
          <a:extLst>
            <a:ext uri="{FF2B5EF4-FFF2-40B4-BE49-F238E27FC236}">
              <a16:creationId xmlns:a16="http://schemas.microsoft.com/office/drawing/2014/main" id="{AE130B74-9814-4E15-B3A3-0D3558D228CC}"/>
            </a:ext>
          </a:extLst>
        </xdr:cNvPr>
        <xdr:cNvCxnSpPr/>
      </xdr:nvCxnSpPr>
      <xdr:spPr>
        <a:xfrm flipV="1">
          <a:off x="9639300" y="10718550"/>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09" name="n_1aveValue【橋りょう・トンネル】&#10;一人当たり有形固定資産（償却資産）額">
          <a:extLst>
            <a:ext uri="{FF2B5EF4-FFF2-40B4-BE49-F238E27FC236}">
              <a16:creationId xmlns:a16="http://schemas.microsoft.com/office/drawing/2014/main" id="{754BC5CC-C4F8-4D7C-AA62-D7755C5E0CD3}"/>
            </a:ext>
          </a:extLst>
        </xdr:cNvPr>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id="{20BCA010-B4B9-44EC-972E-784F41B76DD3}"/>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163636</xdr:rowOff>
    </xdr:from>
    <xdr:ext cx="690189" cy="259045"/>
    <xdr:sp macro="" textlink="">
      <xdr:nvSpPr>
        <xdr:cNvPr id="211" name="n_1mainValue【橋りょう・トンネル】&#10;一人当たり有形固定資産（償却資産）額">
          <a:extLst>
            <a:ext uri="{FF2B5EF4-FFF2-40B4-BE49-F238E27FC236}">
              <a16:creationId xmlns:a16="http://schemas.microsoft.com/office/drawing/2014/main" id="{514CA659-6194-4D6D-9CD5-E3C396F9601C}"/>
            </a:ext>
          </a:extLst>
        </xdr:cNvPr>
        <xdr:cNvSpPr txBox="1"/>
      </xdr:nvSpPr>
      <xdr:spPr>
        <a:xfrm>
          <a:off x="9281505" y="1045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CCAB2FD4-A6C4-4705-8AFA-C07DC77746D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71873842-3A43-412B-8A6D-6BF3D8239A5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1BB1BD21-04EC-4633-9F7C-1B0919A9417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41146C04-02AE-4A0D-BBBB-E90AB9218BD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86F46BAB-B51F-4240-9DDB-C53353E0F77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4DBA1A38-763F-454E-9CF4-6D7A57EE0E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45C46600-501B-419C-88D5-47B772741CC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CBC131A9-0AEC-4D1D-AB7E-695D01D1C91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5F9AF514-510C-4D4B-8683-3958000C71A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DF1B082F-C051-4C1B-8B9B-FCB2AD11E3E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225DE620-6715-479F-933A-1F81EBAD8BC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5EAE8544-8DF8-446A-9511-45FB2980D75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B9C293CC-8CE7-4EE5-BDE8-DD80824B9AF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E14FA437-A4A6-4020-80A6-618BFEB81D9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85B220CC-E18E-4C74-9BD7-DDD73AFB2E3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097C6B29-D39F-49BD-A706-37FDBACD1F2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178260E5-2EA9-434A-96EE-FE3FB5F933A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FB10EAC8-64B6-4A33-B963-D5B7E8C1362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FD35A290-BF34-40D6-A3C9-418B76AFA7B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78E038D6-63E0-440B-99F3-E323F81B004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B4DA7F8B-C699-40B0-9BFA-3EC781B38D6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D14EE3F9-9099-48C5-BA8D-7B066F42F92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CD06F94A-AFB2-48BE-A75A-B01B0C971B8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id="{FE966BE8-BC91-4D71-8993-18C6EB80AF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id="{9F90C1AD-1297-4697-B261-708AF8FD693A}"/>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id="{0329F558-B503-406D-9786-6BDF508B1B06}"/>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id="{48BC5260-2F83-4F5C-ADDD-F7A412430B17}"/>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id="{0A070BD9-6B4D-4DDF-94B0-E4888E43BFA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C2CCC8A4-F0AB-41DE-9EED-A19E46C3F91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a:extLst>
            <a:ext uri="{FF2B5EF4-FFF2-40B4-BE49-F238E27FC236}">
              <a16:creationId xmlns:a16="http://schemas.microsoft.com/office/drawing/2014/main" id="{96DFC6DD-35A4-4F16-B99F-550E178EB8F5}"/>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id="{EDBA8D98-DD64-476C-9D84-21BC68D68D52}"/>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id="{F6486815-0A5D-4DED-857D-437348EC21EF}"/>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id="{9599AD03-623C-481C-99D6-5FE591F6984F}"/>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4F99EA93-B00D-4A4C-8BE2-FB857540F97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2F54822F-C01A-4F58-B74E-411EE265577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5DE7EA10-1890-45C6-8CF6-72257BAF74C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ADA0F0D4-3DC6-4C8C-9B49-21AA92D37E5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CEABE466-95A2-46AB-988E-191C037E685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50" name="楕円 249">
          <a:extLst>
            <a:ext uri="{FF2B5EF4-FFF2-40B4-BE49-F238E27FC236}">
              <a16:creationId xmlns:a16="http://schemas.microsoft.com/office/drawing/2014/main" id="{F4BD19E8-BFE8-4113-8321-AB47DE8C6C5E}"/>
            </a:ext>
          </a:extLst>
        </xdr:cNvPr>
        <xdr:cNvSpPr/>
      </xdr:nvSpPr>
      <xdr:spPr>
        <a:xfrm>
          <a:off x="4584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6366</xdr:rowOff>
    </xdr:from>
    <xdr:ext cx="405111" cy="259045"/>
    <xdr:sp macro="" textlink="">
      <xdr:nvSpPr>
        <xdr:cNvPr id="251" name="【公営住宅】&#10;有形固定資産減価償却率該当値テキスト">
          <a:extLst>
            <a:ext uri="{FF2B5EF4-FFF2-40B4-BE49-F238E27FC236}">
              <a16:creationId xmlns:a16="http://schemas.microsoft.com/office/drawing/2014/main" id="{E577E61D-3783-4DE7-ADC1-E386CBE2F26D}"/>
            </a:ext>
          </a:extLst>
        </xdr:cNvPr>
        <xdr:cNvSpPr txBox="1"/>
      </xdr:nvSpPr>
      <xdr:spPr>
        <a:xfrm>
          <a:off x="4673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38736</xdr:rowOff>
    </xdr:from>
    <xdr:to>
      <xdr:col>20</xdr:col>
      <xdr:colOff>38100</xdr:colOff>
      <xdr:row>81</xdr:row>
      <xdr:rowOff>140336</xdr:rowOff>
    </xdr:to>
    <xdr:sp macro="" textlink="">
      <xdr:nvSpPr>
        <xdr:cNvPr id="252" name="楕円 251">
          <a:extLst>
            <a:ext uri="{FF2B5EF4-FFF2-40B4-BE49-F238E27FC236}">
              <a16:creationId xmlns:a16="http://schemas.microsoft.com/office/drawing/2014/main" id="{E692F79C-64C1-466D-AD05-8C53D51DF679}"/>
            </a:ext>
          </a:extLst>
        </xdr:cNvPr>
        <xdr:cNvSpPr/>
      </xdr:nvSpPr>
      <xdr:spPr>
        <a:xfrm>
          <a:off x="3746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34289</xdr:rowOff>
    </xdr:from>
    <xdr:to>
      <xdr:col>24</xdr:col>
      <xdr:colOff>63500</xdr:colOff>
      <xdr:row>81</xdr:row>
      <xdr:rowOff>89536</xdr:rowOff>
    </xdr:to>
    <xdr:cxnSp macro="">
      <xdr:nvCxnSpPr>
        <xdr:cNvPr id="253" name="直線コネクタ 252">
          <a:extLst>
            <a:ext uri="{FF2B5EF4-FFF2-40B4-BE49-F238E27FC236}">
              <a16:creationId xmlns:a16="http://schemas.microsoft.com/office/drawing/2014/main" id="{E70084F4-A896-4FE5-887C-701B26CF7E0E}"/>
            </a:ext>
          </a:extLst>
        </xdr:cNvPr>
        <xdr:cNvCxnSpPr/>
      </xdr:nvCxnSpPr>
      <xdr:spPr>
        <a:xfrm flipV="1">
          <a:off x="3797300" y="13921739"/>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4" name="n_1aveValue【公営住宅】&#10;有形固定資産減価償却率">
          <a:extLst>
            <a:ext uri="{FF2B5EF4-FFF2-40B4-BE49-F238E27FC236}">
              <a16:creationId xmlns:a16="http://schemas.microsoft.com/office/drawing/2014/main" id="{0C278B69-BA1F-46CA-9BAD-4B5533D29193}"/>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a:extLst>
            <a:ext uri="{FF2B5EF4-FFF2-40B4-BE49-F238E27FC236}">
              <a16:creationId xmlns:a16="http://schemas.microsoft.com/office/drawing/2014/main" id="{9F76DC1E-35C5-4C77-B83D-E086C99361C6}"/>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156863</xdr:rowOff>
    </xdr:from>
    <xdr:ext cx="405111" cy="259045"/>
    <xdr:sp macro="" textlink="">
      <xdr:nvSpPr>
        <xdr:cNvPr id="256" name="n_1mainValue【公営住宅】&#10;有形固定資産減価償却率">
          <a:extLst>
            <a:ext uri="{FF2B5EF4-FFF2-40B4-BE49-F238E27FC236}">
              <a16:creationId xmlns:a16="http://schemas.microsoft.com/office/drawing/2014/main" id="{7C1B3CD2-1B36-489B-828F-1AFCBD28FDBB}"/>
            </a:ext>
          </a:extLst>
        </xdr:cNvPr>
        <xdr:cNvSpPr txBox="1"/>
      </xdr:nvSpPr>
      <xdr:spPr>
        <a:xfrm>
          <a:off x="35820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94E61A07-8433-466E-B45A-777414D376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A0AB05D8-DC67-4B28-A24E-2A78B7F4F9A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680C7807-7F66-455E-8F80-CD36C26F052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1566E0C3-8689-424D-8003-2FA8FDF0840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641C6FF6-39C1-46A1-95A3-D64BE55847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553124BB-7C2D-4F87-9A00-8592B917203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A8EB0C8C-BFA1-4A62-ADBD-F26692CE184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A03650A2-FFBF-4A4C-9AF6-9B141F7F851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18B8795D-CD09-46C1-8539-2B6DF292451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9423B8F8-DAAA-4DF2-B307-3BFA4C6982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E5EDEDDD-0F5F-4C7E-88D1-0B769BB6880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8CEE1CB8-8353-4BAA-BF5C-AFBB936C5C5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4862F44A-3078-4C0B-8450-5BD66C51233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id="{58B0AD4D-01FD-49B1-B9EF-2164392CD706}"/>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A8182486-7C61-4BA1-89E9-1EDE1284D29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id="{8EDB9D40-1952-44A5-8764-A452E2692688}"/>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8C32FDA3-4B27-4616-B57A-D8196A00D5F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id="{60041B77-6FD8-4A23-87BF-5C2C714EEB42}"/>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6E77F698-F480-48EE-903F-B055828BE10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id="{D965FBCA-E686-4902-AFF4-2C363D8157E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2A389012-1921-48D8-BB22-0E13E4C8578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id="{D60DE213-6B20-4025-8183-A205A6914F7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6E9915D8-881D-48C8-BF66-69D7971D610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id="{E60DB42F-EDE8-416B-9B51-191D4DF57A6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id="{AB4E780E-29FA-46AB-B136-E4470EAA3C37}"/>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id="{897ACC12-5598-4D12-941C-57EA9BB7603D}"/>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id="{BAB58ABC-6936-4E48-A156-9EE8042FF2E7}"/>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id="{84B26457-F689-4C86-9A27-4B598C95D578}"/>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a:extLst>
            <a:ext uri="{FF2B5EF4-FFF2-40B4-BE49-F238E27FC236}">
              <a16:creationId xmlns:a16="http://schemas.microsoft.com/office/drawing/2014/main" id="{56B46E3C-357A-4885-A25F-3EF4C96ADB27}"/>
            </a:ext>
          </a:extLst>
        </xdr:cNvPr>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id="{9F751544-1095-43E9-980B-147BF7A3ADEC}"/>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id="{1EDA80D9-1015-41E2-9668-6ADBA57975AC}"/>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id="{64C83857-50F9-4A78-BCE3-9B23CBA8BC2A}"/>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6474601E-E38A-467B-8B95-6A58E6BC5F2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920BCAE-A25C-42A5-8A7C-357DCED9E58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9F6CAD8-D356-4C87-98EA-0C96E7A5752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3B7686EB-6F96-44AA-BA9B-0BD08E8962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6C10BE-9CE7-4A46-9038-EF408C445DF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54432</xdr:rowOff>
    </xdr:from>
    <xdr:to>
      <xdr:col>55</xdr:col>
      <xdr:colOff>50800</xdr:colOff>
      <xdr:row>85</xdr:row>
      <xdr:rowOff>156032</xdr:rowOff>
    </xdr:to>
    <xdr:sp macro="" textlink="">
      <xdr:nvSpPr>
        <xdr:cNvPr id="294" name="楕円 293">
          <a:extLst>
            <a:ext uri="{FF2B5EF4-FFF2-40B4-BE49-F238E27FC236}">
              <a16:creationId xmlns:a16="http://schemas.microsoft.com/office/drawing/2014/main" id="{816F28CE-79B4-4E0E-A418-5FB05D07A2F0}"/>
            </a:ext>
          </a:extLst>
        </xdr:cNvPr>
        <xdr:cNvSpPr/>
      </xdr:nvSpPr>
      <xdr:spPr>
        <a:xfrm>
          <a:off x="10426700" y="1462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77309</xdr:rowOff>
    </xdr:from>
    <xdr:ext cx="469744" cy="259045"/>
    <xdr:sp macro="" textlink="">
      <xdr:nvSpPr>
        <xdr:cNvPr id="295" name="【公営住宅】&#10;一人当たり面積該当値テキスト">
          <a:extLst>
            <a:ext uri="{FF2B5EF4-FFF2-40B4-BE49-F238E27FC236}">
              <a16:creationId xmlns:a16="http://schemas.microsoft.com/office/drawing/2014/main" id="{B2148F7E-F632-4A4B-A2F2-74CA2F0BAB3A}"/>
            </a:ext>
          </a:extLst>
        </xdr:cNvPr>
        <xdr:cNvSpPr txBox="1"/>
      </xdr:nvSpPr>
      <xdr:spPr>
        <a:xfrm>
          <a:off x="10515600" y="1447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58052</xdr:rowOff>
    </xdr:from>
    <xdr:to>
      <xdr:col>50</xdr:col>
      <xdr:colOff>165100</xdr:colOff>
      <xdr:row>85</xdr:row>
      <xdr:rowOff>159652</xdr:rowOff>
    </xdr:to>
    <xdr:sp macro="" textlink="">
      <xdr:nvSpPr>
        <xdr:cNvPr id="296" name="楕円 295">
          <a:extLst>
            <a:ext uri="{FF2B5EF4-FFF2-40B4-BE49-F238E27FC236}">
              <a16:creationId xmlns:a16="http://schemas.microsoft.com/office/drawing/2014/main" id="{2A058681-4702-4698-9693-7D52C5DFE8F1}"/>
            </a:ext>
          </a:extLst>
        </xdr:cNvPr>
        <xdr:cNvSpPr/>
      </xdr:nvSpPr>
      <xdr:spPr>
        <a:xfrm>
          <a:off x="9588500" y="1463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105232</xdr:rowOff>
    </xdr:from>
    <xdr:to>
      <xdr:col>55</xdr:col>
      <xdr:colOff>0</xdr:colOff>
      <xdr:row>85</xdr:row>
      <xdr:rowOff>108852</xdr:rowOff>
    </xdr:to>
    <xdr:cxnSp macro="">
      <xdr:nvCxnSpPr>
        <xdr:cNvPr id="297" name="直線コネクタ 296">
          <a:extLst>
            <a:ext uri="{FF2B5EF4-FFF2-40B4-BE49-F238E27FC236}">
              <a16:creationId xmlns:a16="http://schemas.microsoft.com/office/drawing/2014/main" id="{19D09746-148D-488D-9E66-8883CF82C724}"/>
            </a:ext>
          </a:extLst>
        </xdr:cNvPr>
        <xdr:cNvCxnSpPr/>
      </xdr:nvCxnSpPr>
      <xdr:spPr>
        <a:xfrm flipV="1">
          <a:off x="9639300" y="14678482"/>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8" name="n_1aveValue【公営住宅】&#10;一人当たり面積">
          <a:extLst>
            <a:ext uri="{FF2B5EF4-FFF2-40B4-BE49-F238E27FC236}">
              <a16:creationId xmlns:a16="http://schemas.microsoft.com/office/drawing/2014/main" id="{4E08FA24-5FEC-4EBA-94C2-1D2F2E5ABEEC}"/>
            </a:ext>
          </a:extLst>
        </xdr:cNvPr>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a:extLst>
            <a:ext uri="{FF2B5EF4-FFF2-40B4-BE49-F238E27FC236}">
              <a16:creationId xmlns:a16="http://schemas.microsoft.com/office/drawing/2014/main" id="{4C4C7479-8BA6-4B5A-852B-9433428B6D93}"/>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4729</xdr:rowOff>
    </xdr:from>
    <xdr:ext cx="469744" cy="259045"/>
    <xdr:sp macro="" textlink="">
      <xdr:nvSpPr>
        <xdr:cNvPr id="300" name="n_1mainValue【公営住宅】&#10;一人当たり面積">
          <a:extLst>
            <a:ext uri="{FF2B5EF4-FFF2-40B4-BE49-F238E27FC236}">
              <a16:creationId xmlns:a16="http://schemas.microsoft.com/office/drawing/2014/main" id="{CD328E27-014B-4AAF-9AB6-D02CD8FA7973}"/>
            </a:ext>
          </a:extLst>
        </xdr:cNvPr>
        <xdr:cNvSpPr txBox="1"/>
      </xdr:nvSpPr>
      <xdr:spPr>
        <a:xfrm>
          <a:off x="9391727" y="1440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86E5E899-571B-4C15-86DF-8F168C49039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48975DCC-C2B0-498E-B81E-DE7CCB4A3EF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B42A235B-D7C4-445A-AF0D-7DE2523E1F6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CF4574F1-BEF3-4FA1-B700-5EDE3F8D99E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7A14A96C-0247-48A2-BF04-879CF0929B8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64651C6F-E18C-461D-9AC2-1677AFF7499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E3DD208D-B523-4340-A252-751E4584ECB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BDA0B73A-0101-45D8-8D22-107A05FA99E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id="{C4620C9A-E1FB-4EC9-8B9C-5AA7FFE0E08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id="{85D01B06-6C5A-4039-8205-B8C83A4DE77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id="{5195C239-806E-4906-84C7-AD5EF8E7C6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id="{F51225B5-3AA8-47F5-9F08-9D1633AE975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id="{A6E2E12F-FF9B-4941-A0A8-E8FAAF2E265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id="{9F6F638E-3EF7-481C-B5BC-5ED8D310923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id="{32C55584-53F4-402D-B1BF-01FB11775A0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AF167E58-8010-4696-8317-593BCFB3FFF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id="{374C7142-4C93-48E6-909D-00F3C4244F6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id="{A3C58966-6699-43FC-9A69-2D111F8EF35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id="{35C48324-AC66-4DF8-A664-82669989F46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id="{BD04C3FA-5CD2-4AFA-AEC9-EEC0F65EA0C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id="{4BCCDB97-0493-4209-9957-3824E8932D7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id="{4C8BFFB9-FFE2-4B33-BADD-2D8DC2B6BDB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id="{D049EDD1-C15B-49A5-B825-6276BA75F2D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id="{67F3DA4D-8EE2-4111-8E4B-CF608EB1A1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id="{E572F6C1-C660-42AC-9CA2-7E0ADBAAD28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id="{9286BEA5-21F7-46C6-90A0-934C523BF20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a:extLst>
            <a:ext uri="{FF2B5EF4-FFF2-40B4-BE49-F238E27FC236}">
              <a16:creationId xmlns:a16="http://schemas.microsoft.com/office/drawing/2014/main" id="{6D7F03D7-4A1A-4395-816C-B3C3822B6B3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a:extLst>
            <a:ext uri="{FF2B5EF4-FFF2-40B4-BE49-F238E27FC236}">
              <a16:creationId xmlns:a16="http://schemas.microsoft.com/office/drawing/2014/main" id="{11649CEE-D69B-49DF-BEB8-11C67816091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a:extLst>
            <a:ext uri="{FF2B5EF4-FFF2-40B4-BE49-F238E27FC236}">
              <a16:creationId xmlns:a16="http://schemas.microsoft.com/office/drawing/2014/main" id="{620D2734-AFA3-43A1-B05E-C56F4A61CEB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a:extLst>
            <a:ext uri="{FF2B5EF4-FFF2-40B4-BE49-F238E27FC236}">
              <a16:creationId xmlns:a16="http://schemas.microsoft.com/office/drawing/2014/main" id="{76D24557-1DCC-4269-9896-4B8BDD13FC6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a:extLst>
            <a:ext uri="{FF2B5EF4-FFF2-40B4-BE49-F238E27FC236}">
              <a16:creationId xmlns:a16="http://schemas.microsoft.com/office/drawing/2014/main" id="{E69ED25A-5F01-4043-BDB3-C3B3696331B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a:extLst>
            <a:ext uri="{FF2B5EF4-FFF2-40B4-BE49-F238E27FC236}">
              <a16:creationId xmlns:a16="http://schemas.microsoft.com/office/drawing/2014/main" id="{F4FFED3C-E525-401F-A44C-D4F7AB3B3C2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a:extLst>
            <a:ext uri="{FF2B5EF4-FFF2-40B4-BE49-F238E27FC236}">
              <a16:creationId xmlns:a16="http://schemas.microsoft.com/office/drawing/2014/main" id="{9C97CCCF-472F-45B5-A5F9-C9D98945FAC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a:extLst>
            <a:ext uri="{FF2B5EF4-FFF2-40B4-BE49-F238E27FC236}">
              <a16:creationId xmlns:a16="http://schemas.microsoft.com/office/drawing/2014/main" id="{BA5B0497-9EF9-4A22-B82D-05E028983AF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a:extLst>
            <a:ext uri="{FF2B5EF4-FFF2-40B4-BE49-F238E27FC236}">
              <a16:creationId xmlns:a16="http://schemas.microsoft.com/office/drawing/2014/main" id="{2C00ED62-9CF6-4011-9459-A25DDA44601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a:extLst>
            <a:ext uri="{FF2B5EF4-FFF2-40B4-BE49-F238E27FC236}">
              <a16:creationId xmlns:a16="http://schemas.microsoft.com/office/drawing/2014/main" id="{EE5A6B69-6232-4CCA-B776-A20D66B0142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a:extLst>
            <a:ext uri="{FF2B5EF4-FFF2-40B4-BE49-F238E27FC236}">
              <a16:creationId xmlns:a16="http://schemas.microsoft.com/office/drawing/2014/main" id="{E53B77E3-CE35-4B16-9DD1-B56A04BD804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a:extLst>
            <a:ext uri="{FF2B5EF4-FFF2-40B4-BE49-F238E27FC236}">
              <a16:creationId xmlns:a16="http://schemas.microsoft.com/office/drawing/2014/main" id="{7DB3A7BE-E4B2-4FE2-9DAF-4F3DCD0A727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id="{31DEB4E7-F2F1-4778-9153-1155A1FA413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644D2224-9A06-4BA7-B8F3-8092280049F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a16="http://schemas.microsoft.com/office/drawing/2014/main" id="{BDFB6430-25C9-47F2-894C-AF461F5C55C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a:extLst>
            <a:ext uri="{FF2B5EF4-FFF2-40B4-BE49-F238E27FC236}">
              <a16:creationId xmlns:a16="http://schemas.microsoft.com/office/drawing/2014/main" id="{BDED6354-69B3-488F-9EEA-4FF8CE38F8B6}"/>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a:extLst>
            <a:ext uri="{FF2B5EF4-FFF2-40B4-BE49-F238E27FC236}">
              <a16:creationId xmlns:a16="http://schemas.microsoft.com/office/drawing/2014/main" id="{71481EBA-99B9-44A2-861E-11B6B353E065}"/>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a:extLst>
            <a:ext uri="{FF2B5EF4-FFF2-40B4-BE49-F238E27FC236}">
              <a16:creationId xmlns:a16="http://schemas.microsoft.com/office/drawing/2014/main" id="{148A5A90-2AD3-4291-AD0D-695404AA3EAE}"/>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a:extLst>
            <a:ext uri="{FF2B5EF4-FFF2-40B4-BE49-F238E27FC236}">
              <a16:creationId xmlns:a16="http://schemas.microsoft.com/office/drawing/2014/main" id="{C624D167-2CF5-440A-A07D-196B2DB0E11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a:extLst>
            <a:ext uri="{FF2B5EF4-FFF2-40B4-BE49-F238E27FC236}">
              <a16:creationId xmlns:a16="http://schemas.microsoft.com/office/drawing/2014/main" id="{03374768-7BDD-4D01-87A1-1ECE42584015}"/>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47" name="【認定こども園・幼稚園・保育所】&#10;有形固定資産減価償却率平均値テキスト">
          <a:extLst>
            <a:ext uri="{FF2B5EF4-FFF2-40B4-BE49-F238E27FC236}">
              <a16:creationId xmlns:a16="http://schemas.microsoft.com/office/drawing/2014/main" id="{5ECF1E8D-6F57-411C-B25D-083FCC3BB413}"/>
            </a:ext>
          </a:extLst>
        </xdr:cNvPr>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a:extLst>
            <a:ext uri="{FF2B5EF4-FFF2-40B4-BE49-F238E27FC236}">
              <a16:creationId xmlns:a16="http://schemas.microsoft.com/office/drawing/2014/main" id="{9FF6EF58-E781-4283-AAD6-56D9A3C2E7DC}"/>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a:extLst>
            <a:ext uri="{FF2B5EF4-FFF2-40B4-BE49-F238E27FC236}">
              <a16:creationId xmlns:a16="http://schemas.microsoft.com/office/drawing/2014/main" id="{1C07C343-F88A-448B-AF43-5D07A257EAF4}"/>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a:extLst>
            <a:ext uri="{FF2B5EF4-FFF2-40B4-BE49-F238E27FC236}">
              <a16:creationId xmlns:a16="http://schemas.microsoft.com/office/drawing/2014/main" id="{C7FD2538-C1F2-4AB6-90FC-AFDCE563D514}"/>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C8A877CB-19A4-4BDC-A65B-6B27D3BAC45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B41F5CEA-495A-4A80-B20D-79A7DD5470B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5F4D34C6-01E0-4C16-B56F-807301977AA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497AFE85-C1F4-4B20-A381-6EB8D63F70F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A6694CEC-41E8-4132-A9E3-8CCFD4FAA97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18869</xdr:rowOff>
    </xdr:from>
    <xdr:to>
      <xdr:col>85</xdr:col>
      <xdr:colOff>177800</xdr:colOff>
      <xdr:row>39</xdr:row>
      <xdr:rowOff>120469</xdr:rowOff>
    </xdr:to>
    <xdr:sp macro="" textlink="">
      <xdr:nvSpPr>
        <xdr:cNvPr id="356" name="楕円 355">
          <a:extLst>
            <a:ext uri="{FF2B5EF4-FFF2-40B4-BE49-F238E27FC236}">
              <a16:creationId xmlns:a16="http://schemas.microsoft.com/office/drawing/2014/main" id="{980CA847-35E4-49D2-A87D-42325141605C}"/>
            </a:ext>
          </a:extLst>
        </xdr:cNvPr>
        <xdr:cNvSpPr/>
      </xdr:nvSpPr>
      <xdr:spPr>
        <a:xfrm>
          <a:off x="162687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168746</xdr:rowOff>
    </xdr:from>
    <xdr:ext cx="405111" cy="259045"/>
    <xdr:sp macro="" textlink="">
      <xdr:nvSpPr>
        <xdr:cNvPr id="357" name="【認定こども園・幼稚園・保育所】&#10;有形固定資産減価償却率該当値テキスト">
          <a:extLst>
            <a:ext uri="{FF2B5EF4-FFF2-40B4-BE49-F238E27FC236}">
              <a16:creationId xmlns:a16="http://schemas.microsoft.com/office/drawing/2014/main" id="{C8E14220-F8F1-4BCF-85B1-D8949715CB25}"/>
            </a:ext>
          </a:extLst>
        </xdr:cNvPr>
        <xdr:cNvSpPr txBox="1"/>
      </xdr:nvSpPr>
      <xdr:spPr>
        <a:xfrm>
          <a:off x="16357600"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54791</xdr:rowOff>
    </xdr:from>
    <xdr:to>
      <xdr:col>81</xdr:col>
      <xdr:colOff>101600</xdr:colOff>
      <xdr:row>39</xdr:row>
      <xdr:rowOff>156391</xdr:rowOff>
    </xdr:to>
    <xdr:sp macro="" textlink="">
      <xdr:nvSpPr>
        <xdr:cNvPr id="358" name="楕円 357">
          <a:extLst>
            <a:ext uri="{FF2B5EF4-FFF2-40B4-BE49-F238E27FC236}">
              <a16:creationId xmlns:a16="http://schemas.microsoft.com/office/drawing/2014/main" id="{1CE3709A-A300-4971-B80F-7C87613F7593}"/>
            </a:ext>
          </a:extLst>
        </xdr:cNvPr>
        <xdr:cNvSpPr/>
      </xdr:nvSpPr>
      <xdr:spPr>
        <a:xfrm>
          <a:off x="15430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69669</xdr:rowOff>
    </xdr:from>
    <xdr:to>
      <xdr:col>85</xdr:col>
      <xdr:colOff>127000</xdr:colOff>
      <xdr:row>39</xdr:row>
      <xdr:rowOff>105591</xdr:rowOff>
    </xdr:to>
    <xdr:cxnSp macro="">
      <xdr:nvCxnSpPr>
        <xdr:cNvPr id="359" name="直線コネクタ 358">
          <a:extLst>
            <a:ext uri="{FF2B5EF4-FFF2-40B4-BE49-F238E27FC236}">
              <a16:creationId xmlns:a16="http://schemas.microsoft.com/office/drawing/2014/main" id="{F9A5A063-316E-44F1-8529-22A5C917B275}"/>
            </a:ext>
          </a:extLst>
        </xdr:cNvPr>
        <xdr:cNvCxnSpPr/>
      </xdr:nvCxnSpPr>
      <xdr:spPr>
        <a:xfrm flipV="1">
          <a:off x="15481300" y="675621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60" name="n_1aveValue【認定こども園・幼稚園・保育所】&#10;有形固定資産減価償却率">
          <a:extLst>
            <a:ext uri="{FF2B5EF4-FFF2-40B4-BE49-F238E27FC236}">
              <a16:creationId xmlns:a16="http://schemas.microsoft.com/office/drawing/2014/main" id="{A258F2E8-F4F7-49AF-AE8A-24064910E6AE}"/>
            </a:ext>
          </a:extLst>
        </xdr:cNvPr>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1" name="n_2aveValue【認定こども園・幼稚園・保育所】&#10;有形固定資産減価償却率">
          <a:extLst>
            <a:ext uri="{FF2B5EF4-FFF2-40B4-BE49-F238E27FC236}">
              <a16:creationId xmlns:a16="http://schemas.microsoft.com/office/drawing/2014/main" id="{49048635-EB0B-4E4F-A6F3-5D5C1C4E1722}"/>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147518</xdr:rowOff>
    </xdr:from>
    <xdr:ext cx="405111" cy="259045"/>
    <xdr:sp macro="" textlink="">
      <xdr:nvSpPr>
        <xdr:cNvPr id="362" name="n_1mainValue【認定こども園・幼稚園・保育所】&#10;有形固定資産減価償却率">
          <a:extLst>
            <a:ext uri="{FF2B5EF4-FFF2-40B4-BE49-F238E27FC236}">
              <a16:creationId xmlns:a16="http://schemas.microsoft.com/office/drawing/2014/main" id="{26F96BBD-160D-4C18-AADE-F45815EB234B}"/>
            </a:ext>
          </a:extLst>
        </xdr:cNvPr>
        <xdr:cNvSpPr txBox="1"/>
      </xdr:nvSpPr>
      <xdr:spPr>
        <a:xfrm>
          <a:off x="152660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id="{DB4AD4A8-0261-4884-9B75-C9D04BFE61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id="{1216A168-60DE-4BA7-A16D-1309C75E5F5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id="{C578EB73-79D4-48AB-A34D-174A0C6A60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id="{0EAB2EF3-5ED9-4BFF-ABC3-FFE807B2DA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id="{6CA73524-1854-4ACF-A176-4D3085D325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id="{8C1C0AEE-CD40-4798-ACA1-D72065624E6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id="{7ACF0FFA-7197-4687-99B0-8B8E71ABA1F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id="{58E2D554-AA37-4080-ADCF-7E28B85D0F3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a:extLst>
            <a:ext uri="{FF2B5EF4-FFF2-40B4-BE49-F238E27FC236}">
              <a16:creationId xmlns:a16="http://schemas.microsoft.com/office/drawing/2014/main" id="{75C38153-1A85-4932-AC28-AFB38BF2169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a:extLst>
            <a:ext uri="{FF2B5EF4-FFF2-40B4-BE49-F238E27FC236}">
              <a16:creationId xmlns:a16="http://schemas.microsoft.com/office/drawing/2014/main" id="{5AF81F77-37DC-4656-8A4A-6A9EB56E380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a:extLst>
            <a:ext uri="{FF2B5EF4-FFF2-40B4-BE49-F238E27FC236}">
              <a16:creationId xmlns:a16="http://schemas.microsoft.com/office/drawing/2014/main" id="{6BFC36DC-E892-41DC-B54A-2F2D6D1EFED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a:extLst>
            <a:ext uri="{FF2B5EF4-FFF2-40B4-BE49-F238E27FC236}">
              <a16:creationId xmlns:a16="http://schemas.microsoft.com/office/drawing/2014/main" id="{43A2E531-68FB-479B-830C-7508EF11DC17}"/>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a:extLst>
            <a:ext uri="{FF2B5EF4-FFF2-40B4-BE49-F238E27FC236}">
              <a16:creationId xmlns:a16="http://schemas.microsoft.com/office/drawing/2014/main" id="{54306249-78F7-462E-9D6C-8BD95E633FF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a:extLst>
            <a:ext uri="{FF2B5EF4-FFF2-40B4-BE49-F238E27FC236}">
              <a16:creationId xmlns:a16="http://schemas.microsoft.com/office/drawing/2014/main" id="{4F66E988-DB10-45C1-97C6-ED1CFC17880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a:extLst>
            <a:ext uri="{FF2B5EF4-FFF2-40B4-BE49-F238E27FC236}">
              <a16:creationId xmlns:a16="http://schemas.microsoft.com/office/drawing/2014/main" id="{1DD49D17-3B84-494C-AA76-7670734632A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a:extLst>
            <a:ext uri="{FF2B5EF4-FFF2-40B4-BE49-F238E27FC236}">
              <a16:creationId xmlns:a16="http://schemas.microsoft.com/office/drawing/2014/main" id="{418111EE-2C23-45F9-A9C0-15DC607E517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a:extLst>
            <a:ext uri="{FF2B5EF4-FFF2-40B4-BE49-F238E27FC236}">
              <a16:creationId xmlns:a16="http://schemas.microsoft.com/office/drawing/2014/main" id="{8E7CC874-2ECC-4DD2-8B53-C03E51329A1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a:extLst>
            <a:ext uri="{FF2B5EF4-FFF2-40B4-BE49-F238E27FC236}">
              <a16:creationId xmlns:a16="http://schemas.microsoft.com/office/drawing/2014/main" id="{A1E0FD29-6B71-4917-82AC-76A930854FF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a:extLst>
            <a:ext uri="{FF2B5EF4-FFF2-40B4-BE49-F238E27FC236}">
              <a16:creationId xmlns:a16="http://schemas.microsoft.com/office/drawing/2014/main" id="{9417DB4F-5790-492B-B5D4-8B8B1C30A8D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8AED555B-C151-4521-81FB-9AC2B73D180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a:extLst>
            <a:ext uri="{FF2B5EF4-FFF2-40B4-BE49-F238E27FC236}">
              <a16:creationId xmlns:a16="http://schemas.microsoft.com/office/drawing/2014/main" id="{87996FB0-C3F8-484E-9B18-36A51772FA6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FDA2DEFC-2457-4600-B974-CF0EE593232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a:extLst>
            <a:ext uri="{FF2B5EF4-FFF2-40B4-BE49-F238E27FC236}">
              <a16:creationId xmlns:a16="http://schemas.microsoft.com/office/drawing/2014/main" id="{FDDA4ED2-D779-4B1E-B1C9-30DE5BF2CB7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a:extLst>
            <a:ext uri="{FF2B5EF4-FFF2-40B4-BE49-F238E27FC236}">
              <a16:creationId xmlns:a16="http://schemas.microsoft.com/office/drawing/2014/main" id="{0F33A629-5AFA-43F9-A821-9255B81A699C}"/>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a:extLst>
            <a:ext uri="{FF2B5EF4-FFF2-40B4-BE49-F238E27FC236}">
              <a16:creationId xmlns:a16="http://schemas.microsoft.com/office/drawing/2014/main" id="{9C9C79B2-77BF-404E-B3EF-78E837AC37C7}"/>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a:extLst>
            <a:ext uri="{FF2B5EF4-FFF2-40B4-BE49-F238E27FC236}">
              <a16:creationId xmlns:a16="http://schemas.microsoft.com/office/drawing/2014/main" id="{230B7372-7A96-4BDE-8ECD-4773B6C0F679}"/>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a:extLst>
            <a:ext uri="{FF2B5EF4-FFF2-40B4-BE49-F238E27FC236}">
              <a16:creationId xmlns:a16="http://schemas.microsoft.com/office/drawing/2014/main" id="{F2DFB8C4-5023-4424-95DD-26969CC441CB}"/>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a:extLst>
            <a:ext uri="{FF2B5EF4-FFF2-40B4-BE49-F238E27FC236}">
              <a16:creationId xmlns:a16="http://schemas.microsoft.com/office/drawing/2014/main" id="{F297BD58-27A2-4B85-9405-7E1224C215ED}"/>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391" name="【認定こども園・幼稚園・保育所】&#10;一人当たり面積平均値テキスト">
          <a:extLst>
            <a:ext uri="{FF2B5EF4-FFF2-40B4-BE49-F238E27FC236}">
              <a16:creationId xmlns:a16="http://schemas.microsoft.com/office/drawing/2014/main" id="{55268538-1EF0-4DB8-924E-EAEE99A44F13}"/>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a:extLst>
            <a:ext uri="{FF2B5EF4-FFF2-40B4-BE49-F238E27FC236}">
              <a16:creationId xmlns:a16="http://schemas.microsoft.com/office/drawing/2014/main" id="{AB6A10EB-59BE-4030-B17A-5BBDC678C13E}"/>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a:extLst>
            <a:ext uri="{FF2B5EF4-FFF2-40B4-BE49-F238E27FC236}">
              <a16:creationId xmlns:a16="http://schemas.microsoft.com/office/drawing/2014/main" id="{5EDFC32B-C77E-42C7-BB64-6B639ACEA11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a:extLst>
            <a:ext uri="{FF2B5EF4-FFF2-40B4-BE49-F238E27FC236}">
              <a16:creationId xmlns:a16="http://schemas.microsoft.com/office/drawing/2014/main" id="{1D4084AF-5D70-458D-8F4A-4FA2B33CF5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8691482E-22B6-4187-9E51-79EFC549507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BE495C92-B0BC-4B16-9485-5D2E930250E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79B4181A-0A18-40F3-9ED6-6B562ED9B34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3D38E387-88C4-4978-9727-29D128CC3C9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8C9B5939-A2A1-4C6C-B9A0-A0896809E9B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30480</xdr:rowOff>
    </xdr:from>
    <xdr:to>
      <xdr:col>116</xdr:col>
      <xdr:colOff>114300</xdr:colOff>
      <xdr:row>39</xdr:row>
      <xdr:rowOff>132080</xdr:rowOff>
    </xdr:to>
    <xdr:sp macro="" textlink="">
      <xdr:nvSpPr>
        <xdr:cNvPr id="400" name="楕円 399">
          <a:extLst>
            <a:ext uri="{FF2B5EF4-FFF2-40B4-BE49-F238E27FC236}">
              <a16:creationId xmlns:a16="http://schemas.microsoft.com/office/drawing/2014/main" id="{156F5F59-6A67-4ABD-9822-D378BD2DDC4E}"/>
            </a:ext>
          </a:extLst>
        </xdr:cNvPr>
        <xdr:cNvSpPr/>
      </xdr:nvSpPr>
      <xdr:spPr>
        <a:xfrm>
          <a:off x="221107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8907</xdr:rowOff>
    </xdr:from>
    <xdr:ext cx="469744" cy="259045"/>
    <xdr:sp macro="" textlink="">
      <xdr:nvSpPr>
        <xdr:cNvPr id="401" name="【認定こども園・幼稚園・保育所】&#10;一人当たり面積該当値テキスト">
          <a:extLst>
            <a:ext uri="{FF2B5EF4-FFF2-40B4-BE49-F238E27FC236}">
              <a16:creationId xmlns:a16="http://schemas.microsoft.com/office/drawing/2014/main" id="{F12E95FE-57A1-47F7-9EF4-684884FE188A}"/>
            </a:ext>
          </a:extLst>
        </xdr:cNvPr>
        <xdr:cNvSpPr txBox="1"/>
      </xdr:nvSpPr>
      <xdr:spPr>
        <a:xfrm>
          <a:off x="22199600" y="66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40640</xdr:rowOff>
    </xdr:from>
    <xdr:to>
      <xdr:col>112</xdr:col>
      <xdr:colOff>38100</xdr:colOff>
      <xdr:row>39</xdr:row>
      <xdr:rowOff>142240</xdr:rowOff>
    </xdr:to>
    <xdr:sp macro="" textlink="">
      <xdr:nvSpPr>
        <xdr:cNvPr id="402" name="楕円 401">
          <a:extLst>
            <a:ext uri="{FF2B5EF4-FFF2-40B4-BE49-F238E27FC236}">
              <a16:creationId xmlns:a16="http://schemas.microsoft.com/office/drawing/2014/main" id="{E0205E30-62C7-42F7-9D84-744B87C8B401}"/>
            </a:ext>
          </a:extLst>
        </xdr:cNvPr>
        <xdr:cNvSpPr/>
      </xdr:nvSpPr>
      <xdr:spPr>
        <a:xfrm>
          <a:off x="21272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81280</xdr:rowOff>
    </xdr:from>
    <xdr:to>
      <xdr:col>116</xdr:col>
      <xdr:colOff>63500</xdr:colOff>
      <xdr:row>39</xdr:row>
      <xdr:rowOff>91440</xdr:rowOff>
    </xdr:to>
    <xdr:cxnSp macro="">
      <xdr:nvCxnSpPr>
        <xdr:cNvPr id="403" name="直線コネクタ 402">
          <a:extLst>
            <a:ext uri="{FF2B5EF4-FFF2-40B4-BE49-F238E27FC236}">
              <a16:creationId xmlns:a16="http://schemas.microsoft.com/office/drawing/2014/main" id="{8F49044E-DE81-4135-95DA-0C1FB249AA7B}"/>
            </a:ext>
          </a:extLst>
        </xdr:cNvPr>
        <xdr:cNvCxnSpPr/>
      </xdr:nvCxnSpPr>
      <xdr:spPr>
        <a:xfrm flipV="1">
          <a:off x="21323300" y="676783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12CCBE74-8B5A-4CD1-8E59-6CFD445C1531}"/>
            </a:ext>
          </a:extLst>
        </xdr:cNvPr>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C4EEB2C8-C3FF-4EF5-8D96-3D30B0A876DD}"/>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133367</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B47B275E-5D2A-4F42-BF4E-67DA7FE64FC8}"/>
            </a:ext>
          </a:extLst>
        </xdr:cNvPr>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CB16DB7B-76C4-4518-BC6E-F65FFEBFD40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812D6661-24BF-4EC1-B69A-844F8EE68F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47AEEC49-9036-41D4-823D-93975EC06A2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764C7ACE-0D69-463E-8AA8-8404E4C2264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C19A8DA9-F297-4DBF-8118-E2C103B978D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04060152-0F0B-4AEA-B022-7B9ED7B306F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72868FC1-C00E-4BF6-9557-C0E7AD47FB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F2D28BF4-328B-4E4D-8993-7249D681FA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771C9A4D-8B2B-4147-822F-57A3F35BE3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41E4D651-0AAD-4000-9341-35719CEB5BB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a:extLst>
            <a:ext uri="{FF2B5EF4-FFF2-40B4-BE49-F238E27FC236}">
              <a16:creationId xmlns:a16="http://schemas.microsoft.com/office/drawing/2014/main" id="{CC2B80BE-C17C-4E7B-9890-52D32B6A8364}"/>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9A4577E1-EE25-4FC4-A975-0FD481B1488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a:extLst>
            <a:ext uri="{FF2B5EF4-FFF2-40B4-BE49-F238E27FC236}">
              <a16:creationId xmlns:a16="http://schemas.microsoft.com/office/drawing/2014/main" id="{2083A409-A60D-49D8-913E-90905FDBD6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BC50A75A-2A4D-448C-8526-321AACD5710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1361B6E9-697C-4CC9-9997-9B0A73BF305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5725A4E1-E3FA-44C6-8CDC-79728B14F7B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1C80EEAC-647F-42A0-B558-7FC91989FF2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858F8D38-9D2B-4107-94B3-87E2B923A1F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C0B03B87-604E-4B15-8152-E3EE4B7CB84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6D52A901-3104-4E9E-9E10-B5B2D9C269C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a:extLst>
            <a:ext uri="{FF2B5EF4-FFF2-40B4-BE49-F238E27FC236}">
              <a16:creationId xmlns:a16="http://schemas.microsoft.com/office/drawing/2014/main" id="{5E21327B-15F7-435D-AFAD-3568D99C6FDF}"/>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C54AA6DD-75D0-4D26-B922-2EF066C1B23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8474AFA2-95A3-4939-ABE8-3112E31C429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56E0EDBA-405A-4B63-B578-B209D7279C7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a:extLst>
            <a:ext uri="{FF2B5EF4-FFF2-40B4-BE49-F238E27FC236}">
              <a16:creationId xmlns:a16="http://schemas.microsoft.com/office/drawing/2014/main" id="{5CA63F71-6256-46AF-A30F-35B85D58C2E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a:extLst>
            <a:ext uri="{FF2B5EF4-FFF2-40B4-BE49-F238E27FC236}">
              <a16:creationId xmlns:a16="http://schemas.microsoft.com/office/drawing/2014/main" id="{BFCF5661-5420-4261-8D5E-E17552AB0194}"/>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a:extLst>
            <a:ext uri="{FF2B5EF4-FFF2-40B4-BE49-F238E27FC236}">
              <a16:creationId xmlns:a16="http://schemas.microsoft.com/office/drawing/2014/main" id="{3C78408C-988F-49AD-A0C9-A995A57999B4}"/>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E623D8E9-B6D8-4220-A570-4D2244612AD4}"/>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a:extLst>
            <a:ext uri="{FF2B5EF4-FFF2-40B4-BE49-F238E27FC236}">
              <a16:creationId xmlns:a16="http://schemas.microsoft.com/office/drawing/2014/main" id="{1E271488-5195-437C-BEA7-E39709C353D5}"/>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9C19BAF5-0230-4724-80CC-08EB721F9E4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a:extLst>
            <a:ext uri="{FF2B5EF4-FFF2-40B4-BE49-F238E27FC236}">
              <a16:creationId xmlns:a16="http://schemas.microsoft.com/office/drawing/2014/main" id="{838DE31B-7A20-40FA-8562-BBB35F1CCC96}"/>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a:extLst>
            <a:ext uri="{FF2B5EF4-FFF2-40B4-BE49-F238E27FC236}">
              <a16:creationId xmlns:a16="http://schemas.microsoft.com/office/drawing/2014/main" id="{02B22395-F405-45A6-B4CA-5FED9CD3C6B7}"/>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a:extLst>
            <a:ext uri="{FF2B5EF4-FFF2-40B4-BE49-F238E27FC236}">
              <a16:creationId xmlns:a16="http://schemas.microsoft.com/office/drawing/2014/main" id="{9AF7388D-4B7E-4913-980A-C834F083A12E}"/>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45571140-1D77-42AA-BE54-F6F6A92C3A8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C3519E79-236A-4D1B-A875-DBD28E8EC1A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BD6F32C9-D4BE-43F8-80AC-7C23C960779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69939CF8-C423-4039-B11F-E0F77CE2348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C861BD41-CEC8-443C-A588-DE78C3D0176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445" name="楕円 444">
          <a:extLst>
            <a:ext uri="{FF2B5EF4-FFF2-40B4-BE49-F238E27FC236}">
              <a16:creationId xmlns:a16="http://schemas.microsoft.com/office/drawing/2014/main" id="{13DF7274-6B2A-492A-B950-35B066C6C793}"/>
            </a:ext>
          </a:extLst>
        </xdr:cNvPr>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446" name="【学校施設】&#10;有形固定資産減価償却率該当値テキスト">
          <a:extLst>
            <a:ext uri="{FF2B5EF4-FFF2-40B4-BE49-F238E27FC236}">
              <a16:creationId xmlns:a16="http://schemas.microsoft.com/office/drawing/2014/main" id="{48D308FE-1F94-43CD-B4C0-17D89B8D5230}"/>
            </a:ext>
          </a:extLst>
        </xdr:cNvPr>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447" name="楕円 446">
          <a:extLst>
            <a:ext uri="{FF2B5EF4-FFF2-40B4-BE49-F238E27FC236}">
              <a16:creationId xmlns:a16="http://schemas.microsoft.com/office/drawing/2014/main" id="{DE8C8D5A-AAB9-4DAB-A618-0BF18FA0D423}"/>
            </a:ext>
          </a:extLst>
        </xdr:cNvPr>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5715</xdr:rowOff>
    </xdr:to>
    <xdr:cxnSp macro="">
      <xdr:nvCxnSpPr>
        <xdr:cNvPr id="448" name="直線コネクタ 447">
          <a:extLst>
            <a:ext uri="{FF2B5EF4-FFF2-40B4-BE49-F238E27FC236}">
              <a16:creationId xmlns:a16="http://schemas.microsoft.com/office/drawing/2014/main" id="{B7909BDC-9A07-46C8-A3B5-91E438953CEA}"/>
            </a:ext>
          </a:extLst>
        </xdr:cNvPr>
        <xdr:cNvCxnSpPr/>
      </xdr:nvCxnSpPr>
      <xdr:spPr>
        <a:xfrm flipV="1">
          <a:off x="15481300" y="104241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9" name="n_1aveValue【学校施設】&#10;有形固定資産減価償却率">
          <a:extLst>
            <a:ext uri="{FF2B5EF4-FFF2-40B4-BE49-F238E27FC236}">
              <a16:creationId xmlns:a16="http://schemas.microsoft.com/office/drawing/2014/main" id="{E8FA3237-FDD9-435A-B88C-5C0BAE5A6786}"/>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50" name="n_2aveValue【学校施設】&#10;有形固定資産減価償却率">
          <a:extLst>
            <a:ext uri="{FF2B5EF4-FFF2-40B4-BE49-F238E27FC236}">
              <a16:creationId xmlns:a16="http://schemas.microsoft.com/office/drawing/2014/main" id="{30A25BE3-940F-47A0-9122-BE56E669728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451" name="n_1mainValue【学校施設】&#10;有形固定資産減価償却率">
          <a:extLst>
            <a:ext uri="{FF2B5EF4-FFF2-40B4-BE49-F238E27FC236}">
              <a16:creationId xmlns:a16="http://schemas.microsoft.com/office/drawing/2014/main" id="{4DED697D-ECF1-4A61-8508-B439A0FA0AF6}"/>
            </a:ext>
          </a:extLst>
        </xdr:cNvPr>
        <xdr:cNvSpPr txBox="1"/>
      </xdr:nvSpPr>
      <xdr:spPr>
        <a:xfrm>
          <a:off x="15266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id="{844A2DF1-C3E9-4328-8F2C-4EAB689B2BA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id="{6E925FDE-3833-42BB-AEF9-E9DFC5DCDF6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id="{1CFD3D8F-5029-42CB-83FF-3C9DDE6F0C3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id="{848512ED-BE3F-43EB-A064-0C138822261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id="{D5938677-3CC4-467D-9B4D-67211C6B115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id="{3690F99A-AC8F-41DD-A177-E4900932A6B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id="{A225ABEF-3058-4489-9B23-1B555F24C8D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id="{48C124A7-BC0D-4310-96CE-3DA46FD7817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id="{7D72B012-24DD-4A34-ADCA-EB05BA06AEC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id="{1979C777-37ED-4D5B-B1AD-ED497B0C5B2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a:extLst>
            <a:ext uri="{FF2B5EF4-FFF2-40B4-BE49-F238E27FC236}">
              <a16:creationId xmlns:a16="http://schemas.microsoft.com/office/drawing/2014/main" id="{ABCB1F8D-E94D-4D49-9425-2932E4EA7D5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a:extLst>
            <a:ext uri="{FF2B5EF4-FFF2-40B4-BE49-F238E27FC236}">
              <a16:creationId xmlns:a16="http://schemas.microsoft.com/office/drawing/2014/main" id="{6B4314BD-D287-490B-A858-07FFF946B34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a:extLst>
            <a:ext uri="{FF2B5EF4-FFF2-40B4-BE49-F238E27FC236}">
              <a16:creationId xmlns:a16="http://schemas.microsoft.com/office/drawing/2014/main" id="{86DC9B56-BE74-45A5-96A9-9F688E8A23C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a:extLst>
            <a:ext uri="{FF2B5EF4-FFF2-40B4-BE49-F238E27FC236}">
              <a16:creationId xmlns:a16="http://schemas.microsoft.com/office/drawing/2014/main" id="{80C5623D-773E-43CA-87D2-034037937F0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a:extLst>
            <a:ext uri="{FF2B5EF4-FFF2-40B4-BE49-F238E27FC236}">
              <a16:creationId xmlns:a16="http://schemas.microsoft.com/office/drawing/2014/main" id="{001DA9D9-AB84-4C48-A5D9-9ADB7139358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a:extLst>
            <a:ext uri="{FF2B5EF4-FFF2-40B4-BE49-F238E27FC236}">
              <a16:creationId xmlns:a16="http://schemas.microsoft.com/office/drawing/2014/main" id="{7C7C141C-1546-44CF-87D2-4AD075ADBDC7}"/>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a:extLst>
            <a:ext uri="{FF2B5EF4-FFF2-40B4-BE49-F238E27FC236}">
              <a16:creationId xmlns:a16="http://schemas.microsoft.com/office/drawing/2014/main" id="{59EB31B6-47D7-45B0-BDD6-141FAB9F614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a:extLst>
            <a:ext uri="{FF2B5EF4-FFF2-40B4-BE49-F238E27FC236}">
              <a16:creationId xmlns:a16="http://schemas.microsoft.com/office/drawing/2014/main" id="{D94C9C64-80A3-4136-81C6-A09110E3CF3F}"/>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a:extLst>
            <a:ext uri="{FF2B5EF4-FFF2-40B4-BE49-F238E27FC236}">
              <a16:creationId xmlns:a16="http://schemas.microsoft.com/office/drawing/2014/main" id="{20CD57C9-E4E8-44D5-AE61-B9193D6DF33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a:extLst>
            <a:ext uri="{FF2B5EF4-FFF2-40B4-BE49-F238E27FC236}">
              <a16:creationId xmlns:a16="http://schemas.microsoft.com/office/drawing/2014/main" id="{63C8B5D7-488E-4C04-9EDF-387381D4428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a:extLst>
            <a:ext uri="{FF2B5EF4-FFF2-40B4-BE49-F238E27FC236}">
              <a16:creationId xmlns:a16="http://schemas.microsoft.com/office/drawing/2014/main" id="{B4CCDFA1-F8E3-439D-9A0A-833B0AFB59C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a:extLst>
            <a:ext uri="{FF2B5EF4-FFF2-40B4-BE49-F238E27FC236}">
              <a16:creationId xmlns:a16="http://schemas.microsoft.com/office/drawing/2014/main" id="{589C6A7F-C46E-40BE-9F4E-46F8519C00E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a:extLst>
            <a:ext uri="{FF2B5EF4-FFF2-40B4-BE49-F238E27FC236}">
              <a16:creationId xmlns:a16="http://schemas.microsoft.com/office/drawing/2014/main" id="{65DB906F-B2FA-48D5-A148-53DBE371EC6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a:extLst>
            <a:ext uri="{FF2B5EF4-FFF2-40B4-BE49-F238E27FC236}">
              <a16:creationId xmlns:a16="http://schemas.microsoft.com/office/drawing/2014/main" id="{AC8577B0-F1DF-4E5C-A6B6-A63FC375459E}"/>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a:extLst>
            <a:ext uri="{FF2B5EF4-FFF2-40B4-BE49-F238E27FC236}">
              <a16:creationId xmlns:a16="http://schemas.microsoft.com/office/drawing/2014/main" id="{1104BE57-090B-463C-8922-8D63E4AF9ACA}"/>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a:extLst>
            <a:ext uri="{FF2B5EF4-FFF2-40B4-BE49-F238E27FC236}">
              <a16:creationId xmlns:a16="http://schemas.microsoft.com/office/drawing/2014/main" id="{42215495-CB0E-4FB3-817A-BB7F07C788F7}"/>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a:extLst>
            <a:ext uri="{FF2B5EF4-FFF2-40B4-BE49-F238E27FC236}">
              <a16:creationId xmlns:a16="http://schemas.microsoft.com/office/drawing/2014/main" id="{A2A09D4F-2CF0-4186-BEF3-8A727E979E0C}"/>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a:extLst>
            <a:ext uri="{FF2B5EF4-FFF2-40B4-BE49-F238E27FC236}">
              <a16:creationId xmlns:a16="http://schemas.microsoft.com/office/drawing/2014/main" id="{8FBE6729-F739-4AAF-9BE2-62919D2BE179}"/>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480" name="【学校施設】&#10;一人当たり面積平均値テキスト">
          <a:extLst>
            <a:ext uri="{FF2B5EF4-FFF2-40B4-BE49-F238E27FC236}">
              <a16:creationId xmlns:a16="http://schemas.microsoft.com/office/drawing/2014/main" id="{CC433F78-D429-47D9-9EF1-202ABFE83417}"/>
            </a:ext>
          </a:extLst>
        </xdr:cNvPr>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a:extLst>
            <a:ext uri="{FF2B5EF4-FFF2-40B4-BE49-F238E27FC236}">
              <a16:creationId xmlns:a16="http://schemas.microsoft.com/office/drawing/2014/main" id="{42A4E610-698C-4086-AFA8-15A60A2A4C9E}"/>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a:extLst>
            <a:ext uri="{FF2B5EF4-FFF2-40B4-BE49-F238E27FC236}">
              <a16:creationId xmlns:a16="http://schemas.microsoft.com/office/drawing/2014/main" id="{4F903D70-F328-4BB2-A250-4A471F0907F5}"/>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a:extLst>
            <a:ext uri="{FF2B5EF4-FFF2-40B4-BE49-F238E27FC236}">
              <a16:creationId xmlns:a16="http://schemas.microsoft.com/office/drawing/2014/main" id="{491E7E80-8095-4FC6-B89C-124D4926F0F8}"/>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73815472-EE59-4182-8DB5-F7A16F2363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1A06A5DF-D608-4AC6-85A5-90336FC23D2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83AE7430-A2A3-4E98-9DD7-C2595424329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3C08173F-51D2-4D7E-B533-B6252426213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5393FF76-4EC5-4DFC-A47C-AE08C9D7664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170942</xdr:rowOff>
    </xdr:from>
    <xdr:to>
      <xdr:col>116</xdr:col>
      <xdr:colOff>114300</xdr:colOff>
      <xdr:row>63</xdr:row>
      <xdr:rowOff>101092</xdr:rowOff>
    </xdr:to>
    <xdr:sp macro="" textlink="">
      <xdr:nvSpPr>
        <xdr:cNvPr id="489" name="楕円 488">
          <a:extLst>
            <a:ext uri="{FF2B5EF4-FFF2-40B4-BE49-F238E27FC236}">
              <a16:creationId xmlns:a16="http://schemas.microsoft.com/office/drawing/2014/main" id="{28405820-A092-4A77-9D52-B60D32118F09}"/>
            </a:ext>
          </a:extLst>
        </xdr:cNvPr>
        <xdr:cNvSpPr/>
      </xdr:nvSpPr>
      <xdr:spPr>
        <a:xfrm>
          <a:off x="221107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85869</xdr:rowOff>
    </xdr:from>
    <xdr:ext cx="469744" cy="259045"/>
    <xdr:sp macro="" textlink="">
      <xdr:nvSpPr>
        <xdr:cNvPr id="490" name="【学校施設】&#10;一人当たり面積該当値テキスト">
          <a:extLst>
            <a:ext uri="{FF2B5EF4-FFF2-40B4-BE49-F238E27FC236}">
              <a16:creationId xmlns:a16="http://schemas.microsoft.com/office/drawing/2014/main" id="{C399191D-36B7-48AC-A432-D59D976C27CA}"/>
            </a:ext>
          </a:extLst>
        </xdr:cNvPr>
        <xdr:cNvSpPr txBox="1"/>
      </xdr:nvSpPr>
      <xdr:spPr>
        <a:xfrm>
          <a:off x="22199600" y="107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xdr:rowOff>
    </xdr:from>
    <xdr:to>
      <xdr:col>112</xdr:col>
      <xdr:colOff>38100</xdr:colOff>
      <xdr:row>63</xdr:row>
      <xdr:rowOff>104978</xdr:rowOff>
    </xdr:to>
    <xdr:sp macro="" textlink="">
      <xdr:nvSpPr>
        <xdr:cNvPr id="491" name="楕円 490">
          <a:extLst>
            <a:ext uri="{FF2B5EF4-FFF2-40B4-BE49-F238E27FC236}">
              <a16:creationId xmlns:a16="http://schemas.microsoft.com/office/drawing/2014/main" id="{62D1B854-17A3-4BFC-A027-7B20C35B821D}"/>
            </a:ext>
          </a:extLst>
        </xdr:cNvPr>
        <xdr:cNvSpPr/>
      </xdr:nvSpPr>
      <xdr:spPr>
        <a:xfrm>
          <a:off x="21272500" y="1080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50292</xdr:rowOff>
    </xdr:from>
    <xdr:to>
      <xdr:col>116</xdr:col>
      <xdr:colOff>63500</xdr:colOff>
      <xdr:row>63</xdr:row>
      <xdr:rowOff>54178</xdr:rowOff>
    </xdr:to>
    <xdr:cxnSp macro="">
      <xdr:nvCxnSpPr>
        <xdr:cNvPr id="492" name="直線コネクタ 491">
          <a:extLst>
            <a:ext uri="{FF2B5EF4-FFF2-40B4-BE49-F238E27FC236}">
              <a16:creationId xmlns:a16="http://schemas.microsoft.com/office/drawing/2014/main" id="{857C8881-91D4-4A43-84F3-72CC11051793}"/>
            </a:ext>
          </a:extLst>
        </xdr:cNvPr>
        <xdr:cNvCxnSpPr/>
      </xdr:nvCxnSpPr>
      <xdr:spPr>
        <a:xfrm flipV="1">
          <a:off x="21323300" y="10851642"/>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3" name="n_1aveValue【学校施設】&#10;一人当たり面積">
          <a:extLst>
            <a:ext uri="{FF2B5EF4-FFF2-40B4-BE49-F238E27FC236}">
              <a16:creationId xmlns:a16="http://schemas.microsoft.com/office/drawing/2014/main" id="{F93047DA-8B92-4EAE-B548-3314B476DC52}"/>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4" name="n_2aveValue【学校施設】&#10;一人当たり面積">
          <a:extLst>
            <a:ext uri="{FF2B5EF4-FFF2-40B4-BE49-F238E27FC236}">
              <a16:creationId xmlns:a16="http://schemas.microsoft.com/office/drawing/2014/main" id="{3F15A0B1-1AA3-41F8-B6F0-8056395BC474}"/>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96105</xdr:rowOff>
    </xdr:from>
    <xdr:ext cx="469744" cy="259045"/>
    <xdr:sp macro="" textlink="">
      <xdr:nvSpPr>
        <xdr:cNvPr id="495" name="n_1mainValue【学校施設】&#10;一人当たり面積">
          <a:extLst>
            <a:ext uri="{FF2B5EF4-FFF2-40B4-BE49-F238E27FC236}">
              <a16:creationId xmlns:a16="http://schemas.microsoft.com/office/drawing/2014/main" id="{FCA5E319-2839-42B9-A320-4D4B95062E85}"/>
            </a:ext>
          </a:extLst>
        </xdr:cNvPr>
        <xdr:cNvSpPr txBox="1"/>
      </xdr:nvSpPr>
      <xdr:spPr>
        <a:xfrm>
          <a:off x="21075727" y="1089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D866BDBC-C811-45A9-B3EF-E1D9C13AF3E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80720732-2F7A-42EE-954B-D424AF37E2F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4CC56E93-778E-487E-B97C-83117A404DF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30E3D166-98D8-4C77-80E8-900FDD4D203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E8517267-4E22-418F-AEE5-9446A853AE9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DE4BB980-C131-43B1-A77D-4FA1BF1C22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B57C4A01-0EA6-4E68-8302-574E1BD253B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6F5DC6AF-8921-47B2-A2B0-E4321C5FBFB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id="{6C5ACC32-C70B-489E-86F6-C5532EBFB9D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id="{6902F681-58A8-46A0-B14D-1BBF8C7A606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a:extLst>
            <a:ext uri="{FF2B5EF4-FFF2-40B4-BE49-F238E27FC236}">
              <a16:creationId xmlns:a16="http://schemas.microsoft.com/office/drawing/2014/main" id="{B2802600-0CE6-47DA-A074-B7DFB7F89CF7}"/>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a:extLst>
            <a:ext uri="{FF2B5EF4-FFF2-40B4-BE49-F238E27FC236}">
              <a16:creationId xmlns:a16="http://schemas.microsoft.com/office/drawing/2014/main" id="{0792D604-CA63-4816-90BB-8F445AB55E4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a:extLst>
            <a:ext uri="{FF2B5EF4-FFF2-40B4-BE49-F238E27FC236}">
              <a16:creationId xmlns:a16="http://schemas.microsoft.com/office/drawing/2014/main" id="{84889743-F0E2-41DC-9E39-553A0439A13E}"/>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a:extLst>
            <a:ext uri="{FF2B5EF4-FFF2-40B4-BE49-F238E27FC236}">
              <a16:creationId xmlns:a16="http://schemas.microsoft.com/office/drawing/2014/main" id="{803D3716-01D9-43DD-80A4-AF4532015D9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a:extLst>
            <a:ext uri="{FF2B5EF4-FFF2-40B4-BE49-F238E27FC236}">
              <a16:creationId xmlns:a16="http://schemas.microsoft.com/office/drawing/2014/main" id="{41EB528A-AB3E-4990-9B0C-7271E5382E0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a:extLst>
            <a:ext uri="{FF2B5EF4-FFF2-40B4-BE49-F238E27FC236}">
              <a16:creationId xmlns:a16="http://schemas.microsoft.com/office/drawing/2014/main" id="{66BC1697-7E99-4E68-AEF5-0CD9547DCD2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a:extLst>
            <a:ext uri="{FF2B5EF4-FFF2-40B4-BE49-F238E27FC236}">
              <a16:creationId xmlns:a16="http://schemas.microsoft.com/office/drawing/2014/main" id="{A69B9C36-430C-4F16-A9D8-F5D62FD0765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a:extLst>
            <a:ext uri="{FF2B5EF4-FFF2-40B4-BE49-F238E27FC236}">
              <a16:creationId xmlns:a16="http://schemas.microsoft.com/office/drawing/2014/main" id="{AA2DD39B-1371-4B2C-8F02-725BE2E3917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a:extLst>
            <a:ext uri="{FF2B5EF4-FFF2-40B4-BE49-F238E27FC236}">
              <a16:creationId xmlns:a16="http://schemas.microsoft.com/office/drawing/2014/main" id="{475152CD-3410-4966-A96D-403F2D47D9E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a:extLst>
            <a:ext uri="{FF2B5EF4-FFF2-40B4-BE49-F238E27FC236}">
              <a16:creationId xmlns:a16="http://schemas.microsoft.com/office/drawing/2014/main" id="{2B67B652-FF76-41EE-874A-39B3892F220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a:extLst>
            <a:ext uri="{FF2B5EF4-FFF2-40B4-BE49-F238E27FC236}">
              <a16:creationId xmlns:a16="http://schemas.microsoft.com/office/drawing/2014/main" id="{A906D566-9E0B-4CE2-9F2D-0F5DD84A7AB7}"/>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a:extLst>
            <a:ext uri="{FF2B5EF4-FFF2-40B4-BE49-F238E27FC236}">
              <a16:creationId xmlns:a16="http://schemas.microsoft.com/office/drawing/2014/main" id="{85476E12-05EE-465B-A5C2-4BE288FA4F2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a:extLst>
            <a:ext uri="{FF2B5EF4-FFF2-40B4-BE49-F238E27FC236}">
              <a16:creationId xmlns:a16="http://schemas.microsoft.com/office/drawing/2014/main" id="{63BD390B-528C-420F-B04C-BF1CAD0571E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a:extLst>
            <a:ext uri="{FF2B5EF4-FFF2-40B4-BE49-F238E27FC236}">
              <a16:creationId xmlns:a16="http://schemas.microsoft.com/office/drawing/2014/main" id="{02BF5A96-DCF5-4347-8F83-FAC167A39E8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520" name="直線コネクタ 519">
          <a:extLst>
            <a:ext uri="{FF2B5EF4-FFF2-40B4-BE49-F238E27FC236}">
              <a16:creationId xmlns:a16="http://schemas.microsoft.com/office/drawing/2014/main" id="{1C5FE2AD-F450-4199-B5C0-0330FB0EC7FB}"/>
            </a:ext>
          </a:extLst>
        </xdr:cNvPr>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21" name="【児童館】&#10;有形固定資産減価償却率最小値テキスト">
          <a:extLst>
            <a:ext uri="{FF2B5EF4-FFF2-40B4-BE49-F238E27FC236}">
              <a16:creationId xmlns:a16="http://schemas.microsoft.com/office/drawing/2014/main" id="{A5000D30-A62E-408E-953B-9C81EEBEDBB7}"/>
            </a:ext>
          </a:extLst>
        </xdr:cNvPr>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22" name="直線コネクタ 521">
          <a:extLst>
            <a:ext uri="{FF2B5EF4-FFF2-40B4-BE49-F238E27FC236}">
              <a16:creationId xmlns:a16="http://schemas.microsoft.com/office/drawing/2014/main" id="{2DD828C1-36AE-499B-989D-B464A03ABC7B}"/>
            </a:ext>
          </a:extLst>
        </xdr:cNvPr>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3" name="【児童館】&#10;有形固定資産減価償却率最大値テキスト">
          <a:extLst>
            <a:ext uri="{FF2B5EF4-FFF2-40B4-BE49-F238E27FC236}">
              <a16:creationId xmlns:a16="http://schemas.microsoft.com/office/drawing/2014/main" id="{0A1B7451-17ED-4F79-BA0B-16F5A718C302}"/>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4" name="直線コネクタ 523">
          <a:extLst>
            <a:ext uri="{FF2B5EF4-FFF2-40B4-BE49-F238E27FC236}">
              <a16:creationId xmlns:a16="http://schemas.microsoft.com/office/drawing/2014/main" id="{ED132454-0373-49B9-872C-65CE74D847FE}"/>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57802</xdr:rowOff>
    </xdr:from>
    <xdr:ext cx="405111" cy="259045"/>
    <xdr:sp macro="" textlink="">
      <xdr:nvSpPr>
        <xdr:cNvPr id="525" name="【児童館】&#10;有形固定資産減価償却率平均値テキスト">
          <a:extLst>
            <a:ext uri="{FF2B5EF4-FFF2-40B4-BE49-F238E27FC236}">
              <a16:creationId xmlns:a16="http://schemas.microsoft.com/office/drawing/2014/main" id="{E9F524EF-754B-41D4-BA1B-1691CA1CC5CE}"/>
            </a:ext>
          </a:extLst>
        </xdr:cNvPr>
        <xdr:cNvSpPr txBox="1"/>
      </xdr:nvSpPr>
      <xdr:spPr>
        <a:xfrm>
          <a:off x="16357600" y="1377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526" name="フローチャート: 判断 525">
          <a:extLst>
            <a:ext uri="{FF2B5EF4-FFF2-40B4-BE49-F238E27FC236}">
              <a16:creationId xmlns:a16="http://schemas.microsoft.com/office/drawing/2014/main" id="{41FFB565-43DC-4ECE-9803-B3D338F387B5}"/>
            </a:ext>
          </a:extLst>
        </xdr:cNvPr>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27" name="フローチャート: 判断 526">
          <a:extLst>
            <a:ext uri="{FF2B5EF4-FFF2-40B4-BE49-F238E27FC236}">
              <a16:creationId xmlns:a16="http://schemas.microsoft.com/office/drawing/2014/main" id="{247F8C27-F589-4E4E-82EA-3596344AC5C9}"/>
            </a:ext>
          </a:extLst>
        </xdr:cNvPr>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528" name="フローチャート: 判断 527">
          <a:extLst>
            <a:ext uri="{FF2B5EF4-FFF2-40B4-BE49-F238E27FC236}">
              <a16:creationId xmlns:a16="http://schemas.microsoft.com/office/drawing/2014/main" id="{60279CE9-CFF7-403F-84BE-A66486D72FCE}"/>
            </a:ext>
          </a:extLst>
        </xdr:cNvPr>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C8479F7B-F2C8-48B3-B8F1-1BEA91EF700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3F915366-25BF-4BEA-BA3A-C5AC344CBAB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66AD8B9C-12E0-465B-BA8D-B9EFA28DCA6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DF26B2C5-7957-4CF5-8D74-F68387FE4F1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61213519-4E48-4C9D-9276-8E35EBEF010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55880</xdr:rowOff>
    </xdr:from>
    <xdr:to>
      <xdr:col>85</xdr:col>
      <xdr:colOff>177800</xdr:colOff>
      <xdr:row>85</xdr:row>
      <xdr:rowOff>157480</xdr:rowOff>
    </xdr:to>
    <xdr:sp macro="" textlink="">
      <xdr:nvSpPr>
        <xdr:cNvPr id="534" name="楕円 533">
          <a:extLst>
            <a:ext uri="{FF2B5EF4-FFF2-40B4-BE49-F238E27FC236}">
              <a16:creationId xmlns:a16="http://schemas.microsoft.com/office/drawing/2014/main" id="{17DE1097-8842-40B1-8E58-9C15E9CDC549}"/>
            </a:ext>
          </a:extLst>
        </xdr:cNvPr>
        <xdr:cNvSpPr/>
      </xdr:nvSpPr>
      <xdr:spPr>
        <a:xfrm>
          <a:off x="16268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142257</xdr:rowOff>
    </xdr:from>
    <xdr:ext cx="405111" cy="259045"/>
    <xdr:sp macro="" textlink="">
      <xdr:nvSpPr>
        <xdr:cNvPr id="535" name="【児童館】&#10;有形固定資産減価償却率該当値テキスト">
          <a:extLst>
            <a:ext uri="{FF2B5EF4-FFF2-40B4-BE49-F238E27FC236}">
              <a16:creationId xmlns:a16="http://schemas.microsoft.com/office/drawing/2014/main" id="{5EA4EA13-44EC-45F6-B966-F238D85DD506}"/>
            </a:ext>
          </a:extLst>
        </xdr:cNvPr>
        <xdr:cNvSpPr txBox="1"/>
      </xdr:nvSpPr>
      <xdr:spPr>
        <a:xfrm>
          <a:off x="16357600" y="1454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135889</xdr:rowOff>
    </xdr:from>
    <xdr:to>
      <xdr:col>81</xdr:col>
      <xdr:colOff>101600</xdr:colOff>
      <xdr:row>86</xdr:row>
      <xdr:rowOff>66039</xdr:rowOff>
    </xdr:to>
    <xdr:sp macro="" textlink="">
      <xdr:nvSpPr>
        <xdr:cNvPr id="536" name="楕円 535">
          <a:extLst>
            <a:ext uri="{FF2B5EF4-FFF2-40B4-BE49-F238E27FC236}">
              <a16:creationId xmlns:a16="http://schemas.microsoft.com/office/drawing/2014/main" id="{F525ACC8-5ACC-4CDA-B0F5-F1596C9810A0}"/>
            </a:ext>
          </a:extLst>
        </xdr:cNvPr>
        <xdr:cNvSpPr/>
      </xdr:nvSpPr>
      <xdr:spPr>
        <a:xfrm>
          <a:off x="1543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106680</xdr:rowOff>
    </xdr:from>
    <xdr:to>
      <xdr:col>85</xdr:col>
      <xdr:colOff>127000</xdr:colOff>
      <xdr:row>86</xdr:row>
      <xdr:rowOff>15239</xdr:rowOff>
    </xdr:to>
    <xdr:cxnSp macro="">
      <xdr:nvCxnSpPr>
        <xdr:cNvPr id="537" name="直線コネクタ 536">
          <a:extLst>
            <a:ext uri="{FF2B5EF4-FFF2-40B4-BE49-F238E27FC236}">
              <a16:creationId xmlns:a16="http://schemas.microsoft.com/office/drawing/2014/main" id="{E53B2E53-15E3-485C-81EC-67E918AEDEA0}"/>
            </a:ext>
          </a:extLst>
        </xdr:cNvPr>
        <xdr:cNvCxnSpPr/>
      </xdr:nvCxnSpPr>
      <xdr:spPr>
        <a:xfrm flipV="1">
          <a:off x="15481300" y="146799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147338</xdr:rowOff>
    </xdr:from>
    <xdr:ext cx="405111" cy="259045"/>
    <xdr:sp macro="" textlink="">
      <xdr:nvSpPr>
        <xdr:cNvPr id="538" name="n_1aveValue【児童館】&#10;有形固定資産減価償却率">
          <a:extLst>
            <a:ext uri="{FF2B5EF4-FFF2-40B4-BE49-F238E27FC236}">
              <a16:creationId xmlns:a16="http://schemas.microsoft.com/office/drawing/2014/main" id="{ECC89B4C-BE65-422F-9B7B-3DA3151667C1}"/>
            </a:ext>
          </a:extLst>
        </xdr:cNvPr>
        <xdr:cNvSpPr txBox="1"/>
      </xdr:nvSpPr>
      <xdr:spPr>
        <a:xfrm>
          <a:off x="15266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539" name="n_2aveValue【児童館】&#10;有形固定資産減価償却率">
          <a:extLst>
            <a:ext uri="{FF2B5EF4-FFF2-40B4-BE49-F238E27FC236}">
              <a16:creationId xmlns:a16="http://schemas.microsoft.com/office/drawing/2014/main" id="{B479EE82-8473-4B5A-B1A8-FC47A2380524}"/>
            </a:ext>
          </a:extLst>
        </xdr:cNvPr>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57166</xdr:rowOff>
    </xdr:from>
    <xdr:ext cx="405111" cy="259045"/>
    <xdr:sp macro="" textlink="">
      <xdr:nvSpPr>
        <xdr:cNvPr id="540" name="n_1mainValue【児童館】&#10;有形固定資産減価償却率">
          <a:extLst>
            <a:ext uri="{FF2B5EF4-FFF2-40B4-BE49-F238E27FC236}">
              <a16:creationId xmlns:a16="http://schemas.microsoft.com/office/drawing/2014/main" id="{AA10567D-B13F-4404-90CB-B9606449ACC7}"/>
            </a:ext>
          </a:extLst>
        </xdr:cNvPr>
        <xdr:cNvSpPr txBox="1"/>
      </xdr:nvSpPr>
      <xdr:spPr>
        <a:xfrm>
          <a:off x="15266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a:extLst>
            <a:ext uri="{FF2B5EF4-FFF2-40B4-BE49-F238E27FC236}">
              <a16:creationId xmlns:a16="http://schemas.microsoft.com/office/drawing/2014/main" id="{42F7C462-C0B1-453A-ABF2-3C81FF22D1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a:extLst>
            <a:ext uri="{FF2B5EF4-FFF2-40B4-BE49-F238E27FC236}">
              <a16:creationId xmlns:a16="http://schemas.microsoft.com/office/drawing/2014/main" id="{476C16C2-3A04-47F1-B7D3-D38B1FC9933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a:extLst>
            <a:ext uri="{FF2B5EF4-FFF2-40B4-BE49-F238E27FC236}">
              <a16:creationId xmlns:a16="http://schemas.microsoft.com/office/drawing/2014/main" id="{408DDC44-9D67-4694-A3E2-35B56309C1A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a:extLst>
            <a:ext uri="{FF2B5EF4-FFF2-40B4-BE49-F238E27FC236}">
              <a16:creationId xmlns:a16="http://schemas.microsoft.com/office/drawing/2014/main" id="{3EF1AB86-44C8-4993-A5B9-9BB460173D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a:extLst>
            <a:ext uri="{FF2B5EF4-FFF2-40B4-BE49-F238E27FC236}">
              <a16:creationId xmlns:a16="http://schemas.microsoft.com/office/drawing/2014/main" id="{5CDAE8AA-7B5E-42DF-BED5-BCDF1786F11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a:extLst>
            <a:ext uri="{FF2B5EF4-FFF2-40B4-BE49-F238E27FC236}">
              <a16:creationId xmlns:a16="http://schemas.microsoft.com/office/drawing/2014/main" id="{6AEA2845-EC38-4F16-9CBC-2F3B270ECA4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a:extLst>
            <a:ext uri="{FF2B5EF4-FFF2-40B4-BE49-F238E27FC236}">
              <a16:creationId xmlns:a16="http://schemas.microsoft.com/office/drawing/2014/main" id="{021DA5AF-49D9-4D2F-9999-0FE4072E34E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a:extLst>
            <a:ext uri="{FF2B5EF4-FFF2-40B4-BE49-F238E27FC236}">
              <a16:creationId xmlns:a16="http://schemas.microsoft.com/office/drawing/2014/main" id="{5832EE69-B5C2-455F-AB0A-1B04381AB33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a:extLst>
            <a:ext uri="{FF2B5EF4-FFF2-40B4-BE49-F238E27FC236}">
              <a16:creationId xmlns:a16="http://schemas.microsoft.com/office/drawing/2014/main" id="{C63A6550-3DC3-4FD5-8F84-34EA233E44F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a:extLst>
            <a:ext uri="{FF2B5EF4-FFF2-40B4-BE49-F238E27FC236}">
              <a16:creationId xmlns:a16="http://schemas.microsoft.com/office/drawing/2014/main" id="{C9BC39D9-2D15-4936-B445-9D2932076B0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a:extLst>
            <a:ext uri="{FF2B5EF4-FFF2-40B4-BE49-F238E27FC236}">
              <a16:creationId xmlns:a16="http://schemas.microsoft.com/office/drawing/2014/main" id="{8DA2043C-A249-465A-9CE1-DDEFF0AD3DE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a:extLst>
            <a:ext uri="{FF2B5EF4-FFF2-40B4-BE49-F238E27FC236}">
              <a16:creationId xmlns:a16="http://schemas.microsoft.com/office/drawing/2014/main" id="{DAC77A99-5E15-4079-B7C2-63A5ED1B9AA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a:extLst>
            <a:ext uri="{FF2B5EF4-FFF2-40B4-BE49-F238E27FC236}">
              <a16:creationId xmlns:a16="http://schemas.microsoft.com/office/drawing/2014/main" id="{D3CE3E81-B500-4640-976C-417D2CB1E4C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a:extLst>
            <a:ext uri="{FF2B5EF4-FFF2-40B4-BE49-F238E27FC236}">
              <a16:creationId xmlns:a16="http://schemas.microsoft.com/office/drawing/2014/main" id="{493F43EC-FF50-4512-B448-DCFBF0305DF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a:extLst>
            <a:ext uri="{FF2B5EF4-FFF2-40B4-BE49-F238E27FC236}">
              <a16:creationId xmlns:a16="http://schemas.microsoft.com/office/drawing/2014/main" id="{7EF1BECE-0790-49E3-9D3B-AFADB041A7C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a:extLst>
            <a:ext uri="{FF2B5EF4-FFF2-40B4-BE49-F238E27FC236}">
              <a16:creationId xmlns:a16="http://schemas.microsoft.com/office/drawing/2014/main" id="{0DD36FA7-EFB6-4223-A289-4B24601D262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a:extLst>
            <a:ext uri="{FF2B5EF4-FFF2-40B4-BE49-F238E27FC236}">
              <a16:creationId xmlns:a16="http://schemas.microsoft.com/office/drawing/2014/main" id="{51ACFC69-6323-4309-AF51-B22FC21C200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a:extLst>
            <a:ext uri="{FF2B5EF4-FFF2-40B4-BE49-F238E27FC236}">
              <a16:creationId xmlns:a16="http://schemas.microsoft.com/office/drawing/2014/main" id="{8C523AE9-CE4A-4089-8348-4AB70BD2D50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a:extLst>
            <a:ext uri="{FF2B5EF4-FFF2-40B4-BE49-F238E27FC236}">
              <a16:creationId xmlns:a16="http://schemas.microsoft.com/office/drawing/2014/main" id="{B45F92B9-E9FE-402F-B523-8F425F8C9E3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a:extLst>
            <a:ext uri="{FF2B5EF4-FFF2-40B4-BE49-F238E27FC236}">
              <a16:creationId xmlns:a16="http://schemas.microsoft.com/office/drawing/2014/main" id="{5ACED02F-0FA2-4F47-A71D-31CE2616A19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a:extLst>
            <a:ext uri="{FF2B5EF4-FFF2-40B4-BE49-F238E27FC236}">
              <a16:creationId xmlns:a16="http://schemas.microsoft.com/office/drawing/2014/main" id="{CE23BC36-496E-436B-9FFC-BC1E872BFD8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id="{E9679B79-F042-4ABD-AD7D-E50540B8331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a:extLst>
            <a:ext uri="{FF2B5EF4-FFF2-40B4-BE49-F238E27FC236}">
              <a16:creationId xmlns:a16="http://schemas.microsoft.com/office/drawing/2014/main" id="{84DE51BA-451B-4AAD-80C2-92733A51859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64" name="直線コネクタ 563">
          <a:extLst>
            <a:ext uri="{FF2B5EF4-FFF2-40B4-BE49-F238E27FC236}">
              <a16:creationId xmlns:a16="http://schemas.microsoft.com/office/drawing/2014/main" id="{FDF5480C-B6D7-4360-9C13-C352BE136586}"/>
            </a:ext>
          </a:extLst>
        </xdr:cNvPr>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65" name="【児童館】&#10;一人当たり面積最小値テキスト">
          <a:extLst>
            <a:ext uri="{FF2B5EF4-FFF2-40B4-BE49-F238E27FC236}">
              <a16:creationId xmlns:a16="http://schemas.microsoft.com/office/drawing/2014/main" id="{6284F956-3CF8-464A-8A8A-D2A39840D353}"/>
            </a:ext>
          </a:extLst>
        </xdr:cNvPr>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66" name="直線コネクタ 565">
          <a:extLst>
            <a:ext uri="{FF2B5EF4-FFF2-40B4-BE49-F238E27FC236}">
              <a16:creationId xmlns:a16="http://schemas.microsoft.com/office/drawing/2014/main" id="{AEA8E907-F337-4FC4-A12F-A71168D485C9}"/>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567" name="【児童館】&#10;一人当たり面積最大値テキスト">
          <a:extLst>
            <a:ext uri="{FF2B5EF4-FFF2-40B4-BE49-F238E27FC236}">
              <a16:creationId xmlns:a16="http://schemas.microsoft.com/office/drawing/2014/main" id="{D2A178DC-4B0E-4C60-9EC3-18472DAA4F15}"/>
            </a:ext>
          </a:extLst>
        </xdr:cNvPr>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568" name="直線コネクタ 567">
          <a:extLst>
            <a:ext uri="{FF2B5EF4-FFF2-40B4-BE49-F238E27FC236}">
              <a16:creationId xmlns:a16="http://schemas.microsoft.com/office/drawing/2014/main" id="{B842C80E-8E7F-42F4-9AA0-470C4FE53AC9}"/>
            </a:ext>
          </a:extLst>
        </xdr:cNvPr>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569" name="【児童館】&#10;一人当たり面積平均値テキスト">
          <a:extLst>
            <a:ext uri="{FF2B5EF4-FFF2-40B4-BE49-F238E27FC236}">
              <a16:creationId xmlns:a16="http://schemas.microsoft.com/office/drawing/2014/main" id="{C23D9599-40D5-4EC5-8456-6E60170DB8C4}"/>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70" name="フローチャート: 判断 569">
          <a:extLst>
            <a:ext uri="{FF2B5EF4-FFF2-40B4-BE49-F238E27FC236}">
              <a16:creationId xmlns:a16="http://schemas.microsoft.com/office/drawing/2014/main" id="{B918F4EB-A406-4485-8384-3B9A48E32E5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71" name="フローチャート: 判断 570">
          <a:extLst>
            <a:ext uri="{FF2B5EF4-FFF2-40B4-BE49-F238E27FC236}">
              <a16:creationId xmlns:a16="http://schemas.microsoft.com/office/drawing/2014/main" id="{C4902BF3-6C24-4D80-A343-527974CECFCF}"/>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72" name="フローチャート: 判断 571">
          <a:extLst>
            <a:ext uri="{FF2B5EF4-FFF2-40B4-BE49-F238E27FC236}">
              <a16:creationId xmlns:a16="http://schemas.microsoft.com/office/drawing/2014/main" id="{EB81BA46-CD4E-467F-BE36-A9D91CF99B66}"/>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9E10EF9A-E541-4A5D-84EC-667AC08E7F6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F888E93D-0C0F-4FF2-BDDF-AE397A2E2F1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3FC9D918-26C4-4BE8-A050-4CAEFE53A8B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A953C0C7-E0FF-4D2F-AE4B-9C9F6AD522B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8B9AB865-12DF-4AC5-A333-A29179C81CF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578" name="楕円 577">
          <a:extLst>
            <a:ext uri="{FF2B5EF4-FFF2-40B4-BE49-F238E27FC236}">
              <a16:creationId xmlns:a16="http://schemas.microsoft.com/office/drawing/2014/main" id="{793A5BD1-550C-416C-A6D8-53AD4D44937E}"/>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85107</xdr:rowOff>
    </xdr:from>
    <xdr:ext cx="469744" cy="259045"/>
    <xdr:sp macro="" textlink="">
      <xdr:nvSpPr>
        <xdr:cNvPr id="579" name="【児童館】&#10;一人当たり面積該当値テキスト">
          <a:extLst>
            <a:ext uri="{FF2B5EF4-FFF2-40B4-BE49-F238E27FC236}">
              <a16:creationId xmlns:a16="http://schemas.microsoft.com/office/drawing/2014/main" id="{ABBF76F3-70E1-4860-AB3E-4B41EC979C7D}"/>
            </a:ext>
          </a:extLst>
        </xdr:cNvPr>
        <xdr:cNvSpPr txBox="1"/>
      </xdr:nvSpPr>
      <xdr:spPr>
        <a:xfrm>
          <a:off x="22199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2539</xdr:rowOff>
    </xdr:from>
    <xdr:to>
      <xdr:col>112</xdr:col>
      <xdr:colOff>38100</xdr:colOff>
      <xdr:row>85</xdr:row>
      <xdr:rowOff>104139</xdr:rowOff>
    </xdr:to>
    <xdr:sp macro="" textlink="">
      <xdr:nvSpPr>
        <xdr:cNvPr id="580" name="楕円 579">
          <a:extLst>
            <a:ext uri="{FF2B5EF4-FFF2-40B4-BE49-F238E27FC236}">
              <a16:creationId xmlns:a16="http://schemas.microsoft.com/office/drawing/2014/main" id="{E20E0582-2365-4A26-BE14-ED538D796E21}"/>
            </a:ext>
          </a:extLst>
        </xdr:cNvPr>
        <xdr:cNvSpPr/>
      </xdr:nvSpPr>
      <xdr:spPr>
        <a:xfrm>
          <a:off x="21272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53339</xdr:rowOff>
    </xdr:to>
    <xdr:cxnSp macro="">
      <xdr:nvCxnSpPr>
        <xdr:cNvPr id="581" name="直線コネクタ 580">
          <a:extLst>
            <a:ext uri="{FF2B5EF4-FFF2-40B4-BE49-F238E27FC236}">
              <a16:creationId xmlns:a16="http://schemas.microsoft.com/office/drawing/2014/main" id="{4E4889E6-9E3F-4C07-B50F-6365670DD602}"/>
            </a:ext>
          </a:extLst>
        </xdr:cNvPr>
        <xdr:cNvCxnSpPr/>
      </xdr:nvCxnSpPr>
      <xdr:spPr>
        <a:xfrm flipV="1">
          <a:off x="21323300" y="146227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582" name="n_1aveValue【児童館】&#10;一人当たり面積">
          <a:extLst>
            <a:ext uri="{FF2B5EF4-FFF2-40B4-BE49-F238E27FC236}">
              <a16:creationId xmlns:a16="http://schemas.microsoft.com/office/drawing/2014/main" id="{90547766-9CCE-4107-BD5A-CEBC9EED7FD1}"/>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83" name="n_2aveValue【児童館】&#10;一人当たり面積">
          <a:extLst>
            <a:ext uri="{FF2B5EF4-FFF2-40B4-BE49-F238E27FC236}">
              <a16:creationId xmlns:a16="http://schemas.microsoft.com/office/drawing/2014/main" id="{69651447-A07E-43D9-820E-778957C4F185}"/>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95266</xdr:rowOff>
    </xdr:from>
    <xdr:ext cx="469744" cy="259045"/>
    <xdr:sp macro="" textlink="">
      <xdr:nvSpPr>
        <xdr:cNvPr id="584" name="n_1mainValue【児童館】&#10;一人当たり面積">
          <a:extLst>
            <a:ext uri="{FF2B5EF4-FFF2-40B4-BE49-F238E27FC236}">
              <a16:creationId xmlns:a16="http://schemas.microsoft.com/office/drawing/2014/main" id="{7525DC10-97EF-468B-BA3D-658BC242B210}"/>
            </a:ext>
          </a:extLst>
        </xdr:cNvPr>
        <xdr:cNvSpPr txBox="1"/>
      </xdr:nvSpPr>
      <xdr:spPr>
        <a:xfrm>
          <a:off x="210757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BE496EDE-3A5A-4E86-ADEF-BBEE075E5DE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377707B5-8685-460C-BFF6-2C60A7FDFB3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690758C1-2AD8-4D04-8DD6-17974C9A812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AFC33A70-47A7-4A02-8791-7C6D8EE715A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90710D70-0DC2-4D8B-ACFF-B19A760A359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BE00B89B-D107-4ADE-85EC-5F2C1EF8928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1162CEBB-74D6-4ED2-9E16-CBF9DC25888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79CF43E2-9617-48F6-84CB-892B64AAF5CC}"/>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a:extLst>
            <a:ext uri="{FF2B5EF4-FFF2-40B4-BE49-F238E27FC236}">
              <a16:creationId xmlns:a16="http://schemas.microsoft.com/office/drawing/2014/main" id="{E53E2892-05A3-45BB-9286-B0640CEBE92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a:extLst>
            <a:ext uri="{FF2B5EF4-FFF2-40B4-BE49-F238E27FC236}">
              <a16:creationId xmlns:a16="http://schemas.microsoft.com/office/drawing/2014/main" id="{05254A50-EE3B-4EFE-B9D3-56D813E2620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a:extLst>
            <a:ext uri="{FF2B5EF4-FFF2-40B4-BE49-F238E27FC236}">
              <a16:creationId xmlns:a16="http://schemas.microsoft.com/office/drawing/2014/main" id="{2A2C12F0-00F8-44B8-ACE7-826DF6E48F1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a:extLst>
            <a:ext uri="{FF2B5EF4-FFF2-40B4-BE49-F238E27FC236}">
              <a16:creationId xmlns:a16="http://schemas.microsoft.com/office/drawing/2014/main" id="{13FA9FCA-8D09-461F-9820-544DFDE9A7E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a:extLst>
            <a:ext uri="{FF2B5EF4-FFF2-40B4-BE49-F238E27FC236}">
              <a16:creationId xmlns:a16="http://schemas.microsoft.com/office/drawing/2014/main" id="{C47F2837-EE0F-4C8A-A59A-BCD59AF0DB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a:extLst>
            <a:ext uri="{FF2B5EF4-FFF2-40B4-BE49-F238E27FC236}">
              <a16:creationId xmlns:a16="http://schemas.microsoft.com/office/drawing/2014/main" id="{4E0C8533-4DA9-4044-8CC1-70EC84D5949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a:extLst>
            <a:ext uri="{FF2B5EF4-FFF2-40B4-BE49-F238E27FC236}">
              <a16:creationId xmlns:a16="http://schemas.microsoft.com/office/drawing/2014/main" id="{32AB7993-26AA-45B0-9AE6-4FEDB63CF75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a:extLst>
            <a:ext uri="{FF2B5EF4-FFF2-40B4-BE49-F238E27FC236}">
              <a16:creationId xmlns:a16="http://schemas.microsoft.com/office/drawing/2014/main" id="{83D7BFAA-ABD4-4B18-9AB3-76949BB6C7ED}"/>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a:extLst>
            <a:ext uri="{FF2B5EF4-FFF2-40B4-BE49-F238E27FC236}">
              <a16:creationId xmlns:a16="http://schemas.microsoft.com/office/drawing/2014/main" id="{B67B79E1-3E4B-489B-AA03-7C6BE5A7F2F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a:extLst>
            <a:ext uri="{FF2B5EF4-FFF2-40B4-BE49-F238E27FC236}">
              <a16:creationId xmlns:a16="http://schemas.microsoft.com/office/drawing/2014/main" id="{A1163C1B-7984-4939-B392-3E4115DDD3A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a:extLst>
            <a:ext uri="{FF2B5EF4-FFF2-40B4-BE49-F238E27FC236}">
              <a16:creationId xmlns:a16="http://schemas.microsoft.com/office/drawing/2014/main" id="{B6849563-7B4D-48EF-905F-DEC4FA7D5CC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一人当たり面積における数値については、過剰な施設を抱えているという認識も無いため、当町のような小規模自治体ではあまり参考にならないものと考えている。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減価償却率が高い公営住宅については、美深町公営住宅等長寿命化計画により計画的な更新に努めているところである。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FD391A3-2DDB-49E7-AA2F-B4465C8E173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6F425A6-1E82-40C9-8B8C-4D608F15AD0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37DAD0-623A-4D43-8B35-38556DA4034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D727A3E-B11A-4683-834E-CFEA7A9DCE8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82B52A-84EC-4F71-A951-490C320AD17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FE2EE6A-4AB8-48E1-8924-BCDDC7BD954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5250460-C6C5-4F5B-8BEA-D5A8CA06C8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EBAFE3-C50F-44B3-BE08-6EDF6A96631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9BDE40-95E5-4A71-9A72-8CB96607E7D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7064BE-548A-48F6-B8B9-19867AE6CC0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
4,469
672.09
5,507,527
5,167,627
339,897
3,487,391
5,327,990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CCBC8D8-1FC9-4EDE-8455-60279FD8C1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F24356-93BD-49E2-B7CD-99A2CD080FF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5A07B77-D5C5-4B97-A03E-7388DEF585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763673-5115-4080-A44F-BECC9176A3F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70DD7C-F01F-4C3B-9A0C-13FC0BB5FE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8E0EFE8-3897-4722-AAFD-AF5D19ADB85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98D3EA6-E1CB-497A-8084-9CEA4D3E8A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022EA9-E1E8-41D1-87B2-69DDB3FAFD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D037AB-BB17-4511-A4C0-8C8297CB761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657ACF-9D81-4912-865D-D329D508966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9B1EC93-D8DD-41F8-A35B-C0C9DCD5189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2AC3EF8-02D5-4008-BE8A-5D2D1ADF228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622F12-9D48-4489-B349-6EA76CF8C6A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A6C3DB4-34A4-4C84-B0E2-0CDBAB4F3B8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28F7BEF-9134-48BE-BE5F-5D04A36E5BB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4357F2-1AD4-44AF-A102-E95E580D922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59F044B-DC77-467E-8DA0-AE7518E1828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5C5FE9D-D72C-4494-94FC-A407F945731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46267C7-CA96-429B-9142-07C7B815773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23DE44E-1C00-4009-A4E0-A8F9F640DD8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5BC8809-709B-40BF-8BBC-6F9B2CECF53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F615815-ACFD-4DC6-81E6-09FBEFEA909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998E4C2-04E7-4EDA-BBFB-FE28E0DDC2A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3A63F21-5804-49B5-B2CB-BAB24DC57F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0E9A6EF-4B9D-470E-A805-8848D0371B6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46D51FC-6826-46DD-8EEF-D263FF8DA0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A180737-1F2E-4C7B-B470-C69D9602E63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6DFECA7-209D-42E7-9F92-15D878E5214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B48A7D92-37D1-4A39-A697-2D21F41194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B6E4B509-CF36-43E3-A5EC-42645ABBE0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45719E58-9DC4-4720-B624-FE1CF301FE6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1B5A8C98-24DB-499F-94D2-2A02F0DCB3D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3F078689-B7DE-49E9-8B39-DF110AD5120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881933A2-F0E0-4C0E-AC64-2CF6AFD6F56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3D6CD382-A39A-4708-9B31-97939151104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3FF4C2BB-4441-4585-B572-ECD2469287E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D7855A03-51CD-4A48-8DF7-999482753B7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BEDA6438-D29B-4115-A2C7-F8AAD2B6DD3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DA9BE9A5-0695-4183-8589-D86BE1558BD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301ED224-6F26-452A-A376-FACC0557159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78EC640E-3549-419C-A16D-89182AD4964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61B0BD07-6567-4736-825B-77F33B7A2E6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1566B0D3-B07E-4BB6-9982-73791500ED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B080E5A1-2011-47DE-8751-71C0B019E6B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79BFE31-41C9-4AB1-BAC4-F82AC75C8D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4587C943-F9F2-4294-8751-C3F7C7AFAD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C46FB104-D873-4408-9B14-08A353E815C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714800D7-7233-4EA8-A8D0-E23BDF44167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6E8B4EB1-F295-4A0A-B813-D14C2F93616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95240143-0B9A-42E8-BEF2-15511DFD677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FD0B9BC2-904C-4004-A2B6-F3292493897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85B0C6E4-FC01-4025-8F4F-4AC2CB459C1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D6B6D2DB-3A86-4C08-A51E-7629035D89E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6C1D8C82-FA05-46B6-85AC-CC6CE6628C9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9BDE9AE0-8625-4AB5-9808-1E37F9941D1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5918DCF9-4811-4DB8-B32A-902D306517C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257F6A19-DBBF-46C0-A11E-9DC3E2A6C48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A3AA858A-068D-45A9-9979-95F3A8C24A8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C9402BBC-6D7C-4AAC-B00B-F2774AEA646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3B5EC7F4-9B0F-4752-AB49-689A2552C7B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1754E496-C2AD-4A20-B054-2E9DD8F399B1}"/>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C5B8E2A6-769A-4168-B120-B0A8E9EC410C}"/>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48D61DB6-F9D8-4B4A-8F0B-2808DAE2982D}"/>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F507F661-DD03-468A-ADF5-975F9F3D87CA}"/>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295F54CF-D5BA-4700-87C6-F8A0CBED3F0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372675CC-B934-415B-974F-CF007F9E3C29}"/>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45770C33-FA75-4F94-824E-EB0E7D50694F}"/>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53AA826D-1BF5-4BAD-B548-CD11303B1329}"/>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a:extLst>
            <a:ext uri="{FF2B5EF4-FFF2-40B4-BE49-F238E27FC236}">
              <a16:creationId xmlns:a16="http://schemas.microsoft.com/office/drawing/2014/main" id="{8CC6F3F6-34C9-4614-8719-8171BB4B8487}"/>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593D92AF-EE0C-4A2F-8584-343C82FA7E6F}"/>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a:extLst>
            <a:ext uri="{FF2B5EF4-FFF2-40B4-BE49-F238E27FC236}">
              <a16:creationId xmlns:a16="http://schemas.microsoft.com/office/drawing/2014/main" id="{483C9F4B-BB9C-4AFA-A744-E5929F88F698}"/>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A5E4D782-1988-4EAD-B514-69CA4E02B92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BEE2E68-2071-4405-9DDB-1A8A5743CA8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1908CB6-F92C-465E-817F-E1F446419D9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74FEC5E-BEE0-4C29-949B-7CCC9AB91B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61889E9-3FE6-40BD-890C-6ECB4425F9C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139700</xdr:rowOff>
    </xdr:from>
    <xdr:to>
      <xdr:col>24</xdr:col>
      <xdr:colOff>114300</xdr:colOff>
      <xdr:row>57</xdr:row>
      <xdr:rowOff>69850</xdr:rowOff>
    </xdr:to>
    <xdr:sp macro="" textlink="">
      <xdr:nvSpPr>
        <xdr:cNvPr id="88" name="楕円 87">
          <a:extLst>
            <a:ext uri="{FF2B5EF4-FFF2-40B4-BE49-F238E27FC236}">
              <a16:creationId xmlns:a16="http://schemas.microsoft.com/office/drawing/2014/main" id="{C40B902B-1C8A-4EFC-B5A1-82FD6C1EFFFB}"/>
            </a:ext>
          </a:extLst>
        </xdr:cNvPr>
        <xdr:cNvSpPr/>
      </xdr:nvSpPr>
      <xdr:spPr>
        <a:xfrm>
          <a:off x="4584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162577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D7DCDC1-E074-4298-A747-F1DAD78F1006}"/>
            </a:ext>
          </a:extLst>
        </xdr:cNvPr>
        <xdr:cNvSpPr txBox="1"/>
      </xdr:nvSpPr>
      <xdr:spPr>
        <a:xfrm>
          <a:off x="4673600"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4445</xdr:rowOff>
    </xdr:from>
    <xdr:to>
      <xdr:col>20</xdr:col>
      <xdr:colOff>38100</xdr:colOff>
      <xdr:row>57</xdr:row>
      <xdr:rowOff>106045</xdr:rowOff>
    </xdr:to>
    <xdr:sp macro="" textlink="">
      <xdr:nvSpPr>
        <xdr:cNvPr id="90" name="楕円 89">
          <a:extLst>
            <a:ext uri="{FF2B5EF4-FFF2-40B4-BE49-F238E27FC236}">
              <a16:creationId xmlns:a16="http://schemas.microsoft.com/office/drawing/2014/main" id="{010A3D2C-B875-4BEA-B395-9C733E0EB94C}"/>
            </a:ext>
          </a:extLst>
        </xdr:cNvPr>
        <xdr:cNvSpPr/>
      </xdr:nvSpPr>
      <xdr:spPr>
        <a:xfrm>
          <a:off x="3746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19050</xdr:rowOff>
    </xdr:from>
    <xdr:to>
      <xdr:col>24</xdr:col>
      <xdr:colOff>63500</xdr:colOff>
      <xdr:row>57</xdr:row>
      <xdr:rowOff>55245</xdr:rowOff>
    </xdr:to>
    <xdr:cxnSp macro="">
      <xdr:nvCxnSpPr>
        <xdr:cNvPr id="91" name="直線コネクタ 90">
          <a:extLst>
            <a:ext uri="{FF2B5EF4-FFF2-40B4-BE49-F238E27FC236}">
              <a16:creationId xmlns:a16="http://schemas.microsoft.com/office/drawing/2014/main" id="{DA03C066-2A9E-4E75-8D49-4570E19CDB6E}"/>
            </a:ext>
          </a:extLst>
        </xdr:cNvPr>
        <xdr:cNvCxnSpPr/>
      </xdr:nvCxnSpPr>
      <xdr:spPr>
        <a:xfrm flipV="1">
          <a:off x="3797300" y="97917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122572</xdr:rowOff>
    </xdr:from>
    <xdr:ext cx="405111" cy="259045"/>
    <xdr:sp macro="" textlink="">
      <xdr:nvSpPr>
        <xdr:cNvPr id="92" name="n_1mainValue【体育館・プール】&#10;有形固定資産減価償却率">
          <a:extLst>
            <a:ext uri="{FF2B5EF4-FFF2-40B4-BE49-F238E27FC236}">
              <a16:creationId xmlns:a16="http://schemas.microsoft.com/office/drawing/2014/main" id="{D2C83AB4-DE3D-4B17-BD16-CFA7F580636B}"/>
            </a:ext>
          </a:extLst>
        </xdr:cNvPr>
        <xdr:cNvSpPr txBox="1"/>
      </xdr:nvSpPr>
      <xdr:spPr>
        <a:xfrm>
          <a:off x="35820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C22EFE46-AD1A-4B08-A507-25A69BB3BC1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3143FA86-DF38-44C2-9E51-535F930B3D1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4049A74A-D895-4EFF-9AB7-5565D8F68E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469684ED-4DDD-4576-B024-098B0547D6B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C898475A-185D-45CF-906A-DEBC294855E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89C80FEB-509F-4F5E-A433-B24F34F463F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2905C4EE-B3E2-41CE-BA0E-9D4F8B8BF8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BA39AB3A-1C81-4645-99A0-3F4352661A9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34D471D9-A854-47F7-95A6-AF4EF237804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10F7EA59-AE46-472F-A1C3-FB5C655C731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a:extLst>
            <a:ext uri="{FF2B5EF4-FFF2-40B4-BE49-F238E27FC236}">
              <a16:creationId xmlns:a16="http://schemas.microsoft.com/office/drawing/2014/main" id="{44B10F98-2EB2-4F62-8C0D-96C612DFAD7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a:extLst>
            <a:ext uri="{FF2B5EF4-FFF2-40B4-BE49-F238E27FC236}">
              <a16:creationId xmlns:a16="http://schemas.microsoft.com/office/drawing/2014/main" id="{D69DF723-9027-432C-9E58-53D6B9636C4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a:extLst>
            <a:ext uri="{FF2B5EF4-FFF2-40B4-BE49-F238E27FC236}">
              <a16:creationId xmlns:a16="http://schemas.microsoft.com/office/drawing/2014/main" id="{31F6B51B-19EB-433F-AB90-3046BEB3EE2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a:extLst>
            <a:ext uri="{FF2B5EF4-FFF2-40B4-BE49-F238E27FC236}">
              <a16:creationId xmlns:a16="http://schemas.microsoft.com/office/drawing/2014/main" id="{121119CA-B97E-41EB-A983-5830E7BE904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a:extLst>
            <a:ext uri="{FF2B5EF4-FFF2-40B4-BE49-F238E27FC236}">
              <a16:creationId xmlns:a16="http://schemas.microsoft.com/office/drawing/2014/main" id="{68A52547-136F-447E-B399-261649A4D5F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a:extLst>
            <a:ext uri="{FF2B5EF4-FFF2-40B4-BE49-F238E27FC236}">
              <a16:creationId xmlns:a16="http://schemas.microsoft.com/office/drawing/2014/main" id="{D4D8AFAE-9684-430B-B0CF-275E89A77D7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a:extLst>
            <a:ext uri="{FF2B5EF4-FFF2-40B4-BE49-F238E27FC236}">
              <a16:creationId xmlns:a16="http://schemas.microsoft.com/office/drawing/2014/main" id="{D39B83F0-4F74-442B-8E72-26BB2F41E06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a:extLst>
            <a:ext uri="{FF2B5EF4-FFF2-40B4-BE49-F238E27FC236}">
              <a16:creationId xmlns:a16="http://schemas.microsoft.com/office/drawing/2014/main" id="{391B4089-4B7B-464F-93CA-129C336A325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a:extLst>
            <a:ext uri="{FF2B5EF4-FFF2-40B4-BE49-F238E27FC236}">
              <a16:creationId xmlns:a16="http://schemas.microsoft.com/office/drawing/2014/main" id="{97345A0F-5D6F-43B4-9695-2173309994C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a:extLst>
            <a:ext uri="{FF2B5EF4-FFF2-40B4-BE49-F238E27FC236}">
              <a16:creationId xmlns:a16="http://schemas.microsoft.com/office/drawing/2014/main" id="{876346BF-9E69-4D5C-8E5D-56371F51203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a:extLst>
            <a:ext uri="{FF2B5EF4-FFF2-40B4-BE49-F238E27FC236}">
              <a16:creationId xmlns:a16="http://schemas.microsoft.com/office/drawing/2014/main" id="{2574794D-611A-4350-A4EA-D98FE5CBB5B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a:extLst>
            <a:ext uri="{FF2B5EF4-FFF2-40B4-BE49-F238E27FC236}">
              <a16:creationId xmlns:a16="http://schemas.microsoft.com/office/drawing/2014/main" id="{A5D6315A-9C9B-4C1E-B955-DC15CC709AD7}"/>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E1EABDE3-CEAB-48FD-82DA-6858D7CD5D6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a:extLst>
            <a:ext uri="{FF2B5EF4-FFF2-40B4-BE49-F238E27FC236}">
              <a16:creationId xmlns:a16="http://schemas.microsoft.com/office/drawing/2014/main" id="{E5E7BF74-E271-49DC-B911-B80A3E3C35D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EDF42010-8A09-4AAA-90A6-49FD630C5B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a:extLst>
            <a:ext uri="{FF2B5EF4-FFF2-40B4-BE49-F238E27FC236}">
              <a16:creationId xmlns:a16="http://schemas.microsoft.com/office/drawing/2014/main" id="{F42C3543-B9A3-4ABB-ACDB-89E43AAD322C}"/>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a:extLst>
            <a:ext uri="{FF2B5EF4-FFF2-40B4-BE49-F238E27FC236}">
              <a16:creationId xmlns:a16="http://schemas.microsoft.com/office/drawing/2014/main" id="{F547EB30-1CB8-4661-9F21-5B033472F647}"/>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a:extLst>
            <a:ext uri="{FF2B5EF4-FFF2-40B4-BE49-F238E27FC236}">
              <a16:creationId xmlns:a16="http://schemas.microsoft.com/office/drawing/2014/main" id="{B30307EF-8B50-49B6-B335-ADFA502A7A85}"/>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a:extLst>
            <a:ext uri="{FF2B5EF4-FFF2-40B4-BE49-F238E27FC236}">
              <a16:creationId xmlns:a16="http://schemas.microsoft.com/office/drawing/2014/main" id="{1B59C6F2-F6DB-4E11-A79C-07845CC32B6B}"/>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a:extLst>
            <a:ext uri="{FF2B5EF4-FFF2-40B4-BE49-F238E27FC236}">
              <a16:creationId xmlns:a16="http://schemas.microsoft.com/office/drawing/2014/main" id="{2FD9E8C9-93AF-4F47-B3CD-F7D3DC26DFA9}"/>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a:extLst>
            <a:ext uri="{FF2B5EF4-FFF2-40B4-BE49-F238E27FC236}">
              <a16:creationId xmlns:a16="http://schemas.microsoft.com/office/drawing/2014/main" id="{979A7B46-39F2-4198-B49B-4094A6692309}"/>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a:extLst>
            <a:ext uri="{FF2B5EF4-FFF2-40B4-BE49-F238E27FC236}">
              <a16:creationId xmlns:a16="http://schemas.microsoft.com/office/drawing/2014/main" id="{861714E1-30E1-4A69-8EAB-8A2E2B95FD06}"/>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a:extLst>
            <a:ext uri="{FF2B5EF4-FFF2-40B4-BE49-F238E27FC236}">
              <a16:creationId xmlns:a16="http://schemas.microsoft.com/office/drawing/2014/main" id="{B2485610-8679-4D3C-B29E-E14A5C91DBCE}"/>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a:extLst>
            <a:ext uri="{FF2B5EF4-FFF2-40B4-BE49-F238E27FC236}">
              <a16:creationId xmlns:a16="http://schemas.microsoft.com/office/drawing/2014/main" id="{7E48EA8F-1563-47BE-9E51-881296BFE8F9}"/>
            </a:ext>
          </a:extLst>
        </xdr:cNvPr>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a:extLst>
            <a:ext uri="{FF2B5EF4-FFF2-40B4-BE49-F238E27FC236}">
              <a16:creationId xmlns:a16="http://schemas.microsoft.com/office/drawing/2014/main" id="{8F43A06A-95E8-494F-B78B-A08519187FC9}"/>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a:extLst>
            <a:ext uri="{FF2B5EF4-FFF2-40B4-BE49-F238E27FC236}">
              <a16:creationId xmlns:a16="http://schemas.microsoft.com/office/drawing/2014/main" id="{76A687B0-1F74-43F8-99DF-CF993B108E27}"/>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628C5542-AAA3-4F5E-BC6E-98AE907213C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3FFF01EC-042A-42B2-8584-1804CF3824D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235AE5E9-865D-42E3-AE5D-475ED24B1A4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28880320-D552-4FDA-B797-37E0C547C2E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515402A2-33ED-4401-AB64-32C9DF774E5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66602</xdr:rowOff>
    </xdr:from>
    <xdr:to>
      <xdr:col>55</xdr:col>
      <xdr:colOff>50800</xdr:colOff>
      <xdr:row>63</xdr:row>
      <xdr:rowOff>168202</xdr:rowOff>
    </xdr:to>
    <xdr:sp macro="" textlink="">
      <xdr:nvSpPr>
        <xdr:cNvPr id="134" name="楕円 133">
          <a:extLst>
            <a:ext uri="{FF2B5EF4-FFF2-40B4-BE49-F238E27FC236}">
              <a16:creationId xmlns:a16="http://schemas.microsoft.com/office/drawing/2014/main" id="{266891B0-2191-4A05-BF91-D5786FBA20A5}"/>
            </a:ext>
          </a:extLst>
        </xdr:cNvPr>
        <xdr:cNvSpPr/>
      </xdr:nvSpPr>
      <xdr:spPr>
        <a:xfrm>
          <a:off x="10426700" y="1086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89479</xdr:rowOff>
    </xdr:from>
    <xdr:ext cx="469744" cy="259045"/>
    <xdr:sp macro="" textlink="">
      <xdr:nvSpPr>
        <xdr:cNvPr id="135" name="【体育館・プール】&#10;一人当たり面積該当値テキスト">
          <a:extLst>
            <a:ext uri="{FF2B5EF4-FFF2-40B4-BE49-F238E27FC236}">
              <a16:creationId xmlns:a16="http://schemas.microsoft.com/office/drawing/2014/main" id="{38099EFC-D59E-4E34-ADE1-DF1B2E2ECAF2}"/>
            </a:ext>
          </a:extLst>
        </xdr:cNvPr>
        <xdr:cNvSpPr txBox="1"/>
      </xdr:nvSpPr>
      <xdr:spPr>
        <a:xfrm>
          <a:off x="10515600" y="1071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70195</xdr:rowOff>
    </xdr:from>
    <xdr:to>
      <xdr:col>50</xdr:col>
      <xdr:colOff>165100</xdr:colOff>
      <xdr:row>64</xdr:row>
      <xdr:rowOff>345</xdr:rowOff>
    </xdr:to>
    <xdr:sp macro="" textlink="">
      <xdr:nvSpPr>
        <xdr:cNvPr id="136" name="楕円 135">
          <a:extLst>
            <a:ext uri="{FF2B5EF4-FFF2-40B4-BE49-F238E27FC236}">
              <a16:creationId xmlns:a16="http://schemas.microsoft.com/office/drawing/2014/main" id="{002AB9DA-8B63-441C-B9D4-EB64986586C4}"/>
            </a:ext>
          </a:extLst>
        </xdr:cNvPr>
        <xdr:cNvSpPr/>
      </xdr:nvSpPr>
      <xdr:spPr>
        <a:xfrm>
          <a:off x="9588500" y="108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117402</xdr:rowOff>
    </xdr:from>
    <xdr:to>
      <xdr:col>55</xdr:col>
      <xdr:colOff>0</xdr:colOff>
      <xdr:row>63</xdr:row>
      <xdr:rowOff>120995</xdr:rowOff>
    </xdr:to>
    <xdr:cxnSp macro="">
      <xdr:nvCxnSpPr>
        <xdr:cNvPr id="137" name="直線コネクタ 136">
          <a:extLst>
            <a:ext uri="{FF2B5EF4-FFF2-40B4-BE49-F238E27FC236}">
              <a16:creationId xmlns:a16="http://schemas.microsoft.com/office/drawing/2014/main" id="{BE89E735-20A9-4FA0-B7FE-F411DC62435D}"/>
            </a:ext>
          </a:extLst>
        </xdr:cNvPr>
        <xdr:cNvCxnSpPr/>
      </xdr:nvCxnSpPr>
      <xdr:spPr>
        <a:xfrm flipV="1">
          <a:off x="9639300" y="10918752"/>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16872</xdr:rowOff>
    </xdr:from>
    <xdr:ext cx="469744" cy="259045"/>
    <xdr:sp macro="" textlink="">
      <xdr:nvSpPr>
        <xdr:cNvPr id="138" name="n_1mainValue【体育館・プール】&#10;一人当たり面積">
          <a:extLst>
            <a:ext uri="{FF2B5EF4-FFF2-40B4-BE49-F238E27FC236}">
              <a16:creationId xmlns:a16="http://schemas.microsoft.com/office/drawing/2014/main" id="{C4EB8A8C-F050-4490-9465-F0BC326EB991}"/>
            </a:ext>
          </a:extLst>
        </xdr:cNvPr>
        <xdr:cNvSpPr txBox="1"/>
      </xdr:nvSpPr>
      <xdr:spPr>
        <a:xfrm>
          <a:off x="9391727" y="1064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3AFF8831-ECAE-4598-A9A2-AE50F4B1213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9E520487-F047-4051-98D1-580DCE8C8EA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25E94EB0-91D1-4649-BD1A-1DA5ACDC2E1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BB2330FD-F539-4F4F-BD13-D045A8777E0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94531E92-8EEF-4DA9-A18B-C7D20116A2E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5F5E8770-BC2D-47C5-A4B4-0E4B6F4B0C2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EEBE0568-DD2B-4649-B0E0-537C2D39322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966451BE-99F0-492D-80D6-101F87AF862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a:extLst>
            <a:ext uri="{FF2B5EF4-FFF2-40B4-BE49-F238E27FC236}">
              <a16:creationId xmlns:a16="http://schemas.microsoft.com/office/drawing/2014/main" id="{952AF9C0-E726-4DA3-B1DB-74204B3C43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a:extLst>
            <a:ext uri="{FF2B5EF4-FFF2-40B4-BE49-F238E27FC236}">
              <a16:creationId xmlns:a16="http://schemas.microsoft.com/office/drawing/2014/main" id="{60BCD61A-2595-4877-B3A8-0A4694C4463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a:extLst>
            <a:ext uri="{FF2B5EF4-FFF2-40B4-BE49-F238E27FC236}">
              <a16:creationId xmlns:a16="http://schemas.microsoft.com/office/drawing/2014/main" id="{397AD01E-A524-457C-B226-8374B5C7B1C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a:extLst>
            <a:ext uri="{FF2B5EF4-FFF2-40B4-BE49-F238E27FC236}">
              <a16:creationId xmlns:a16="http://schemas.microsoft.com/office/drawing/2014/main" id="{AF026D56-CA21-42B3-8262-CD09F25C91B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a:extLst>
            <a:ext uri="{FF2B5EF4-FFF2-40B4-BE49-F238E27FC236}">
              <a16:creationId xmlns:a16="http://schemas.microsoft.com/office/drawing/2014/main" id="{387B510B-ED04-4BDC-8BF5-D3973C2056D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a:extLst>
            <a:ext uri="{FF2B5EF4-FFF2-40B4-BE49-F238E27FC236}">
              <a16:creationId xmlns:a16="http://schemas.microsoft.com/office/drawing/2014/main" id="{DC251956-F5B1-4ADF-B93B-DB2A5E59322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a:extLst>
            <a:ext uri="{FF2B5EF4-FFF2-40B4-BE49-F238E27FC236}">
              <a16:creationId xmlns:a16="http://schemas.microsoft.com/office/drawing/2014/main" id="{D1BA6540-B829-4A69-AD7C-23FAC4C8C37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a:extLst>
            <a:ext uri="{FF2B5EF4-FFF2-40B4-BE49-F238E27FC236}">
              <a16:creationId xmlns:a16="http://schemas.microsoft.com/office/drawing/2014/main" id="{53F1C8AD-220A-4067-992B-06862A879A0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a:extLst>
            <a:ext uri="{FF2B5EF4-FFF2-40B4-BE49-F238E27FC236}">
              <a16:creationId xmlns:a16="http://schemas.microsoft.com/office/drawing/2014/main" id="{042DE911-91AF-42D5-8008-9377606270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a:extLst>
            <a:ext uri="{FF2B5EF4-FFF2-40B4-BE49-F238E27FC236}">
              <a16:creationId xmlns:a16="http://schemas.microsoft.com/office/drawing/2014/main" id="{6A826C91-5D63-423D-B52E-BE7E45848E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a:extLst>
            <a:ext uri="{FF2B5EF4-FFF2-40B4-BE49-F238E27FC236}">
              <a16:creationId xmlns:a16="http://schemas.microsoft.com/office/drawing/2014/main" id="{6C84651F-84D2-4802-B226-22AA60660A9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a:extLst>
            <a:ext uri="{FF2B5EF4-FFF2-40B4-BE49-F238E27FC236}">
              <a16:creationId xmlns:a16="http://schemas.microsoft.com/office/drawing/2014/main" id="{3198DD49-3BF1-42B3-AD5D-937CD750C18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a:extLst>
            <a:ext uri="{FF2B5EF4-FFF2-40B4-BE49-F238E27FC236}">
              <a16:creationId xmlns:a16="http://schemas.microsoft.com/office/drawing/2014/main" id="{ACD1E312-87A6-40F5-ACA4-3D88DD58129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a:extLst>
            <a:ext uri="{FF2B5EF4-FFF2-40B4-BE49-F238E27FC236}">
              <a16:creationId xmlns:a16="http://schemas.microsoft.com/office/drawing/2014/main" id="{48CA4970-6B0B-4722-BC26-05FFCEC12F7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a:extLst>
            <a:ext uri="{FF2B5EF4-FFF2-40B4-BE49-F238E27FC236}">
              <a16:creationId xmlns:a16="http://schemas.microsoft.com/office/drawing/2014/main" id="{9BCE76FF-8FD4-4FD4-839E-0BA2A04F6A4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a:extLst>
            <a:ext uri="{FF2B5EF4-FFF2-40B4-BE49-F238E27FC236}">
              <a16:creationId xmlns:a16="http://schemas.microsoft.com/office/drawing/2014/main" id="{84FC3856-E350-40EA-B7BB-BC03ECEA2F5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3" name="テキスト ボックス 162">
          <a:extLst>
            <a:ext uri="{FF2B5EF4-FFF2-40B4-BE49-F238E27FC236}">
              <a16:creationId xmlns:a16="http://schemas.microsoft.com/office/drawing/2014/main" id="{2A600DFD-792A-44CF-9349-007CA2755F1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4" name="直線コネクタ 163">
          <a:extLst>
            <a:ext uri="{FF2B5EF4-FFF2-40B4-BE49-F238E27FC236}">
              <a16:creationId xmlns:a16="http://schemas.microsoft.com/office/drawing/2014/main" id="{83BD07B4-430A-4CC0-9043-1E6DFCC65D6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65" name="テキスト ボックス 164">
          <a:extLst>
            <a:ext uri="{FF2B5EF4-FFF2-40B4-BE49-F238E27FC236}">
              <a16:creationId xmlns:a16="http://schemas.microsoft.com/office/drawing/2014/main" id="{2A4B6171-E93C-425B-93A3-E6F431AAEEB5}"/>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66" name="直線コネクタ 165">
          <a:extLst>
            <a:ext uri="{FF2B5EF4-FFF2-40B4-BE49-F238E27FC236}">
              <a16:creationId xmlns:a16="http://schemas.microsoft.com/office/drawing/2014/main" id="{B5AD4D26-15BA-4EFB-825E-4DDB3AAFC5BB}"/>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67" name="テキスト ボックス 166">
          <a:extLst>
            <a:ext uri="{FF2B5EF4-FFF2-40B4-BE49-F238E27FC236}">
              <a16:creationId xmlns:a16="http://schemas.microsoft.com/office/drawing/2014/main" id="{B0BEA384-AF2D-4A0F-9922-55C1FFB82251}"/>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68" name="直線コネクタ 167">
          <a:extLst>
            <a:ext uri="{FF2B5EF4-FFF2-40B4-BE49-F238E27FC236}">
              <a16:creationId xmlns:a16="http://schemas.microsoft.com/office/drawing/2014/main" id="{9B071102-EA09-4CEB-80CE-D47C2F786558}"/>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69" name="テキスト ボックス 168">
          <a:extLst>
            <a:ext uri="{FF2B5EF4-FFF2-40B4-BE49-F238E27FC236}">
              <a16:creationId xmlns:a16="http://schemas.microsoft.com/office/drawing/2014/main" id="{B2695819-50CC-4184-B169-4937D9DE1559}"/>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70" name="直線コネクタ 169">
          <a:extLst>
            <a:ext uri="{FF2B5EF4-FFF2-40B4-BE49-F238E27FC236}">
              <a16:creationId xmlns:a16="http://schemas.microsoft.com/office/drawing/2014/main" id="{CA6E6C0A-7F7A-4A4A-8AC8-F78D97BED231}"/>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71" name="テキスト ボックス 170">
          <a:extLst>
            <a:ext uri="{FF2B5EF4-FFF2-40B4-BE49-F238E27FC236}">
              <a16:creationId xmlns:a16="http://schemas.microsoft.com/office/drawing/2014/main" id="{3C22649F-0322-43AF-B779-0591B5FF38BD}"/>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72" name="直線コネクタ 171">
          <a:extLst>
            <a:ext uri="{FF2B5EF4-FFF2-40B4-BE49-F238E27FC236}">
              <a16:creationId xmlns:a16="http://schemas.microsoft.com/office/drawing/2014/main" id="{77838FE3-EC50-4CAE-BDAF-82A2A7A3B7A2}"/>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73" name="テキスト ボックス 172">
          <a:extLst>
            <a:ext uri="{FF2B5EF4-FFF2-40B4-BE49-F238E27FC236}">
              <a16:creationId xmlns:a16="http://schemas.microsoft.com/office/drawing/2014/main" id="{30BDF83E-B9B9-4231-AF3E-BEE07E09404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4" name="直線コネクタ 173">
          <a:extLst>
            <a:ext uri="{FF2B5EF4-FFF2-40B4-BE49-F238E27FC236}">
              <a16:creationId xmlns:a16="http://schemas.microsoft.com/office/drawing/2014/main" id="{205887E1-EFF6-4B92-9BDF-5D708AD6520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5" name="テキスト ボックス 174">
          <a:extLst>
            <a:ext uri="{FF2B5EF4-FFF2-40B4-BE49-F238E27FC236}">
              <a16:creationId xmlns:a16="http://schemas.microsoft.com/office/drawing/2014/main" id="{0F327D76-981B-4B78-A474-DAD314A680C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6" name="【市民会館】&#10;有形固定資産減価償却率グラフ枠">
          <a:extLst>
            <a:ext uri="{FF2B5EF4-FFF2-40B4-BE49-F238E27FC236}">
              <a16:creationId xmlns:a16="http://schemas.microsoft.com/office/drawing/2014/main" id="{D26C20B7-32DD-48E4-BA29-26DAE8B5B07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177" name="直線コネクタ 176">
          <a:extLst>
            <a:ext uri="{FF2B5EF4-FFF2-40B4-BE49-F238E27FC236}">
              <a16:creationId xmlns:a16="http://schemas.microsoft.com/office/drawing/2014/main" id="{75540FC5-5FAE-411A-951A-26BFC6CFC3EE}"/>
            </a:ext>
          </a:extLst>
        </xdr:cNvPr>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178" name="【市民会館】&#10;有形固定資産減価償却率最小値テキスト">
          <a:extLst>
            <a:ext uri="{FF2B5EF4-FFF2-40B4-BE49-F238E27FC236}">
              <a16:creationId xmlns:a16="http://schemas.microsoft.com/office/drawing/2014/main" id="{27A8FC76-5039-46B7-8855-8FE34561E6E9}"/>
            </a:ext>
          </a:extLst>
        </xdr:cNvPr>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179" name="直線コネクタ 178">
          <a:extLst>
            <a:ext uri="{FF2B5EF4-FFF2-40B4-BE49-F238E27FC236}">
              <a16:creationId xmlns:a16="http://schemas.microsoft.com/office/drawing/2014/main" id="{C4C9F3B3-6BC4-4846-8D1B-A30603E2778A}"/>
            </a:ext>
          </a:extLst>
        </xdr:cNvPr>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180" name="【市民会館】&#10;有形固定資産減価償却率最大値テキスト">
          <a:extLst>
            <a:ext uri="{FF2B5EF4-FFF2-40B4-BE49-F238E27FC236}">
              <a16:creationId xmlns:a16="http://schemas.microsoft.com/office/drawing/2014/main" id="{5E6EFBCB-2977-4223-ADC4-11C200C2E390}"/>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181" name="直線コネクタ 180">
          <a:extLst>
            <a:ext uri="{FF2B5EF4-FFF2-40B4-BE49-F238E27FC236}">
              <a16:creationId xmlns:a16="http://schemas.microsoft.com/office/drawing/2014/main" id="{AB8C87B1-7895-4F37-89F5-367CCA53FA53}"/>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73423</xdr:rowOff>
    </xdr:from>
    <xdr:ext cx="405111" cy="259045"/>
    <xdr:sp macro="" textlink="">
      <xdr:nvSpPr>
        <xdr:cNvPr id="182" name="【市民会館】&#10;有形固定資産減価償却率平均値テキスト">
          <a:extLst>
            <a:ext uri="{FF2B5EF4-FFF2-40B4-BE49-F238E27FC236}">
              <a16:creationId xmlns:a16="http://schemas.microsoft.com/office/drawing/2014/main" id="{76063600-7383-440D-BC8E-A279AE156368}"/>
            </a:ext>
          </a:extLst>
        </xdr:cNvPr>
        <xdr:cNvSpPr txBox="1"/>
      </xdr:nvSpPr>
      <xdr:spPr>
        <a:xfrm>
          <a:off x="4673600" y="18075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183" name="フローチャート: 判断 182">
          <a:extLst>
            <a:ext uri="{FF2B5EF4-FFF2-40B4-BE49-F238E27FC236}">
              <a16:creationId xmlns:a16="http://schemas.microsoft.com/office/drawing/2014/main" id="{8E5CB961-F92F-4E0D-A8A1-4B6EE6E26A38}"/>
            </a:ext>
          </a:extLst>
        </xdr:cNvPr>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184" name="フローチャート: 判断 183">
          <a:extLst>
            <a:ext uri="{FF2B5EF4-FFF2-40B4-BE49-F238E27FC236}">
              <a16:creationId xmlns:a16="http://schemas.microsoft.com/office/drawing/2014/main" id="{23491736-EEE3-4FDF-BCEF-9E966048DEC4}"/>
            </a:ext>
          </a:extLst>
        </xdr:cNvPr>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148099</xdr:rowOff>
    </xdr:from>
    <xdr:ext cx="405111" cy="259045"/>
    <xdr:sp macro="" textlink="">
      <xdr:nvSpPr>
        <xdr:cNvPr id="185" name="n_1aveValue【市民会館】&#10;有形固定資産減価償却率">
          <a:extLst>
            <a:ext uri="{FF2B5EF4-FFF2-40B4-BE49-F238E27FC236}">
              <a16:creationId xmlns:a16="http://schemas.microsoft.com/office/drawing/2014/main" id="{303A0687-8C76-4ECF-BC55-D4C9996278D4}"/>
            </a:ext>
          </a:extLst>
        </xdr:cNvPr>
        <xdr:cNvSpPr txBox="1"/>
      </xdr:nvSpPr>
      <xdr:spPr>
        <a:xfrm>
          <a:off x="35820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186" name="フローチャート: 判断 185">
          <a:extLst>
            <a:ext uri="{FF2B5EF4-FFF2-40B4-BE49-F238E27FC236}">
              <a16:creationId xmlns:a16="http://schemas.microsoft.com/office/drawing/2014/main" id="{B038AD23-7333-4463-81FB-CA14197D1550}"/>
            </a:ext>
          </a:extLst>
        </xdr:cNvPr>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74947</xdr:rowOff>
    </xdr:from>
    <xdr:ext cx="405111" cy="259045"/>
    <xdr:sp macro="" textlink="">
      <xdr:nvSpPr>
        <xdr:cNvPr id="187" name="n_2aveValue【市民会館】&#10;有形固定資産減価償却率">
          <a:extLst>
            <a:ext uri="{FF2B5EF4-FFF2-40B4-BE49-F238E27FC236}">
              <a16:creationId xmlns:a16="http://schemas.microsoft.com/office/drawing/2014/main" id="{B85A975C-9A39-47A3-94C9-E2E2CC81A483}"/>
            </a:ext>
          </a:extLst>
        </xdr:cNvPr>
        <xdr:cNvSpPr txBox="1"/>
      </xdr:nvSpPr>
      <xdr:spPr>
        <a:xfrm>
          <a:off x="2705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8" name="テキスト ボックス 187">
          <a:extLst>
            <a:ext uri="{FF2B5EF4-FFF2-40B4-BE49-F238E27FC236}">
              <a16:creationId xmlns:a16="http://schemas.microsoft.com/office/drawing/2014/main" id="{5D401484-F2D4-487B-BBF7-FD48683CE9D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9" name="テキスト ボックス 188">
          <a:extLst>
            <a:ext uri="{FF2B5EF4-FFF2-40B4-BE49-F238E27FC236}">
              <a16:creationId xmlns:a16="http://schemas.microsoft.com/office/drawing/2014/main" id="{674CEB9C-C126-4BE0-8748-5F351BFACED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0" name="テキスト ボックス 189">
          <a:extLst>
            <a:ext uri="{FF2B5EF4-FFF2-40B4-BE49-F238E27FC236}">
              <a16:creationId xmlns:a16="http://schemas.microsoft.com/office/drawing/2014/main" id="{30B186D9-4FBD-4E61-A5E6-9726C3C13F1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1" name="テキスト ボックス 190">
          <a:extLst>
            <a:ext uri="{FF2B5EF4-FFF2-40B4-BE49-F238E27FC236}">
              <a16:creationId xmlns:a16="http://schemas.microsoft.com/office/drawing/2014/main" id="{9808C4F0-99DC-402C-9E57-D2EDD51E47C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2" name="テキスト ボックス 191">
          <a:extLst>
            <a:ext uri="{FF2B5EF4-FFF2-40B4-BE49-F238E27FC236}">
              <a16:creationId xmlns:a16="http://schemas.microsoft.com/office/drawing/2014/main" id="{0798DF3D-E218-4D0F-A902-CD6228EBC48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71120</xdr:rowOff>
    </xdr:from>
    <xdr:to>
      <xdr:col>24</xdr:col>
      <xdr:colOff>114300</xdr:colOff>
      <xdr:row>109</xdr:row>
      <xdr:rowOff>1270</xdr:rowOff>
    </xdr:to>
    <xdr:sp macro="" textlink="">
      <xdr:nvSpPr>
        <xdr:cNvPr id="193" name="楕円 192">
          <a:extLst>
            <a:ext uri="{FF2B5EF4-FFF2-40B4-BE49-F238E27FC236}">
              <a16:creationId xmlns:a16="http://schemas.microsoft.com/office/drawing/2014/main" id="{31A98988-13F9-43D1-89B6-6DAFE8A9C29C}"/>
            </a:ext>
          </a:extLst>
        </xdr:cNvPr>
        <xdr:cNvSpPr/>
      </xdr:nvSpPr>
      <xdr:spPr>
        <a:xfrm>
          <a:off x="4584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157497</xdr:rowOff>
    </xdr:from>
    <xdr:ext cx="405111" cy="259045"/>
    <xdr:sp macro="" textlink="">
      <xdr:nvSpPr>
        <xdr:cNvPr id="194" name="【市民会館】&#10;有形固定資産減価償却率該当値テキスト">
          <a:extLst>
            <a:ext uri="{FF2B5EF4-FFF2-40B4-BE49-F238E27FC236}">
              <a16:creationId xmlns:a16="http://schemas.microsoft.com/office/drawing/2014/main" id="{EA3AFB15-4A90-4BB8-859D-4D4F26D68617}"/>
            </a:ext>
          </a:extLst>
        </xdr:cNvPr>
        <xdr:cNvSpPr txBox="1"/>
      </xdr:nvSpPr>
      <xdr:spPr>
        <a:xfrm>
          <a:off x="4673600" y="185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116839</xdr:rowOff>
    </xdr:from>
    <xdr:to>
      <xdr:col>20</xdr:col>
      <xdr:colOff>38100</xdr:colOff>
      <xdr:row>109</xdr:row>
      <xdr:rowOff>46989</xdr:rowOff>
    </xdr:to>
    <xdr:sp macro="" textlink="">
      <xdr:nvSpPr>
        <xdr:cNvPr id="195" name="楕円 194">
          <a:extLst>
            <a:ext uri="{FF2B5EF4-FFF2-40B4-BE49-F238E27FC236}">
              <a16:creationId xmlns:a16="http://schemas.microsoft.com/office/drawing/2014/main" id="{F7F1F0CA-D039-4F93-BFF7-04299C12E528}"/>
            </a:ext>
          </a:extLst>
        </xdr:cNvPr>
        <xdr:cNvSpPr/>
      </xdr:nvSpPr>
      <xdr:spPr>
        <a:xfrm>
          <a:off x="3746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121920</xdr:rowOff>
    </xdr:from>
    <xdr:to>
      <xdr:col>24</xdr:col>
      <xdr:colOff>63500</xdr:colOff>
      <xdr:row>108</xdr:row>
      <xdr:rowOff>167639</xdr:rowOff>
    </xdr:to>
    <xdr:cxnSp macro="">
      <xdr:nvCxnSpPr>
        <xdr:cNvPr id="196" name="直線コネクタ 195">
          <a:extLst>
            <a:ext uri="{FF2B5EF4-FFF2-40B4-BE49-F238E27FC236}">
              <a16:creationId xmlns:a16="http://schemas.microsoft.com/office/drawing/2014/main" id="{CE9F93FC-69B2-4E8F-AF55-0B4532C91AFB}"/>
            </a:ext>
          </a:extLst>
        </xdr:cNvPr>
        <xdr:cNvCxnSpPr/>
      </xdr:nvCxnSpPr>
      <xdr:spPr>
        <a:xfrm flipV="1">
          <a:off x="3797300" y="18638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109</xdr:row>
      <xdr:rowOff>38116</xdr:rowOff>
    </xdr:from>
    <xdr:ext cx="405111" cy="259045"/>
    <xdr:sp macro="" textlink="">
      <xdr:nvSpPr>
        <xdr:cNvPr id="197" name="n_1mainValue【市民会館】&#10;有形固定資産減価償却率">
          <a:extLst>
            <a:ext uri="{FF2B5EF4-FFF2-40B4-BE49-F238E27FC236}">
              <a16:creationId xmlns:a16="http://schemas.microsoft.com/office/drawing/2014/main" id="{40872850-8625-4AE0-B3EB-676B849195C3}"/>
            </a:ext>
          </a:extLst>
        </xdr:cNvPr>
        <xdr:cNvSpPr txBox="1"/>
      </xdr:nvSpPr>
      <xdr:spPr>
        <a:xfrm>
          <a:off x="35820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8" name="正方形/長方形 197">
          <a:extLst>
            <a:ext uri="{FF2B5EF4-FFF2-40B4-BE49-F238E27FC236}">
              <a16:creationId xmlns:a16="http://schemas.microsoft.com/office/drawing/2014/main" id="{30C9EC54-EEC9-423C-B3FF-D21839A5B76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9" name="正方形/長方形 198">
          <a:extLst>
            <a:ext uri="{FF2B5EF4-FFF2-40B4-BE49-F238E27FC236}">
              <a16:creationId xmlns:a16="http://schemas.microsoft.com/office/drawing/2014/main" id="{BED1179E-B179-4FA5-AE98-9748152184D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0" name="正方形/長方形 199">
          <a:extLst>
            <a:ext uri="{FF2B5EF4-FFF2-40B4-BE49-F238E27FC236}">
              <a16:creationId xmlns:a16="http://schemas.microsoft.com/office/drawing/2014/main" id="{057A790B-5886-4C9E-BFEF-76967DFDC4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1" name="正方形/長方形 200">
          <a:extLst>
            <a:ext uri="{FF2B5EF4-FFF2-40B4-BE49-F238E27FC236}">
              <a16:creationId xmlns:a16="http://schemas.microsoft.com/office/drawing/2014/main" id="{1714929B-D79C-47C1-89D6-70BE348CD6C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2" name="正方形/長方形 201">
          <a:extLst>
            <a:ext uri="{FF2B5EF4-FFF2-40B4-BE49-F238E27FC236}">
              <a16:creationId xmlns:a16="http://schemas.microsoft.com/office/drawing/2014/main" id="{64EFD8C3-B611-4095-ADDF-70928B1843D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3" name="正方形/長方形 202">
          <a:extLst>
            <a:ext uri="{FF2B5EF4-FFF2-40B4-BE49-F238E27FC236}">
              <a16:creationId xmlns:a16="http://schemas.microsoft.com/office/drawing/2014/main" id="{00DA688A-8D79-4759-A9FF-DD3E16BB38D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4" name="正方形/長方形 203">
          <a:extLst>
            <a:ext uri="{FF2B5EF4-FFF2-40B4-BE49-F238E27FC236}">
              <a16:creationId xmlns:a16="http://schemas.microsoft.com/office/drawing/2014/main" id="{598AD321-9278-4DB7-A5FB-28E96F66C9B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5" name="正方形/長方形 204">
          <a:extLst>
            <a:ext uri="{FF2B5EF4-FFF2-40B4-BE49-F238E27FC236}">
              <a16:creationId xmlns:a16="http://schemas.microsoft.com/office/drawing/2014/main" id="{D250DF91-843D-4896-957D-52538A3C817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6" name="テキスト ボックス 205">
          <a:extLst>
            <a:ext uri="{FF2B5EF4-FFF2-40B4-BE49-F238E27FC236}">
              <a16:creationId xmlns:a16="http://schemas.microsoft.com/office/drawing/2014/main" id="{4D14FDDD-96DF-46CF-B9B0-43F49E9D10E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7" name="直線コネクタ 206">
          <a:extLst>
            <a:ext uri="{FF2B5EF4-FFF2-40B4-BE49-F238E27FC236}">
              <a16:creationId xmlns:a16="http://schemas.microsoft.com/office/drawing/2014/main" id="{14ACC474-7B2D-491F-AC2B-5B3C8AE8AD0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08" name="直線コネクタ 207">
          <a:extLst>
            <a:ext uri="{FF2B5EF4-FFF2-40B4-BE49-F238E27FC236}">
              <a16:creationId xmlns:a16="http://schemas.microsoft.com/office/drawing/2014/main" id="{5C5828FE-009F-4207-B592-02B4A42DB2E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09" name="テキスト ボックス 208">
          <a:extLst>
            <a:ext uri="{FF2B5EF4-FFF2-40B4-BE49-F238E27FC236}">
              <a16:creationId xmlns:a16="http://schemas.microsoft.com/office/drawing/2014/main" id="{86B5460D-DF47-4E3B-8F44-E4EA0A46FD7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10" name="直線コネクタ 209">
          <a:extLst>
            <a:ext uri="{FF2B5EF4-FFF2-40B4-BE49-F238E27FC236}">
              <a16:creationId xmlns:a16="http://schemas.microsoft.com/office/drawing/2014/main" id="{34C20377-2825-453B-8200-E30CA1FFB26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11" name="テキスト ボックス 210">
          <a:extLst>
            <a:ext uri="{FF2B5EF4-FFF2-40B4-BE49-F238E27FC236}">
              <a16:creationId xmlns:a16="http://schemas.microsoft.com/office/drawing/2014/main" id="{47EADE10-902D-490F-9606-D659B9928EB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2" name="直線コネクタ 211">
          <a:extLst>
            <a:ext uri="{FF2B5EF4-FFF2-40B4-BE49-F238E27FC236}">
              <a16:creationId xmlns:a16="http://schemas.microsoft.com/office/drawing/2014/main" id="{55B7B3B6-1F1D-4DFF-B254-34FFCE0BD13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3" name="テキスト ボックス 212">
          <a:extLst>
            <a:ext uri="{FF2B5EF4-FFF2-40B4-BE49-F238E27FC236}">
              <a16:creationId xmlns:a16="http://schemas.microsoft.com/office/drawing/2014/main" id="{5B11511B-74A1-4F5E-9837-0707E76F02E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14" name="直線コネクタ 213">
          <a:extLst>
            <a:ext uri="{FF2B5EF4-FFF2-40B4-BE49-F238E27FC236}">
              <a16:creationId xmlns:a16="http://schemas.microsoft.com/office/drawing/2014/main" id="{3A642F9A-8BD6-47D0-AA55-9EDF240FA23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15" name="テキスト ボックス 214">
          <a:extLst>
            <a:ext uri="{FF2B5EF4-FFF2-40B4-BE49-F238E27FC236}">
              <a16:creationId xmlns:a16="http://schemas.microsoft.com/office/drawing/2014/main" id="{C0834E11-07D7-4BAF-B981-E6281179EDA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16" name="直線コネクタ 215">
          <a:extLst>
            <a:ext uri="{FF2B5EF4-FFF2-40B4-BE49-F238E27FC236}">
              <a16:creationId xmlns:a16="http://schemas.microsoft.com/office/drawing/2014/main" id="{EB3EA5E8-37B6-45B0-A1C7-920230298BB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17" name="テキスト ボックス 216">
          <a:extLst>
            <a:ext uri="{FF2B5EF4-FFF2-40B4-BE49-F238E27FC236}">
              <a16:creationId xmlns:a16="http://schemas.microsoft.com/office/drawing/2014/main" id="{5DD68358-7272-4F90-99DD-F0D9039CD15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8" name="直線コネクタ 217">
          <a:extLst>
            <a:ext uri="{FF2B5EF4-FFF2-40B4-BE49-F238E27FC236}">
              <a16:creationId xmlns:a16="http://schemas.microsoft.com/office/drawing/2014/main" id="{AA5F44EB-A5EE-4CAF-AC42-F2BF4581CAC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9" name="テキスト ボックス 218">
          <a:extLst>
            <a:ext uri="{FF2B5EF4-FFF2-40B4-BE49-F238E27FC236}">
              <a16:creationId xmlns:a16="http://schemas.microsoft.com/office/drawing/2014/main" id="{344CCF0A-0D78-49A6-8D19-C601D8BD350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0" name="【市民会館】&#10;一人当たり面積グラフ枠">
          <a:extLst>
            <a:ext uri="{FF2B5EF4-FFF2-40B4-BE49-F238E27FC236}">
              <a16:creationId xmlns:a16="http://schemas.microsoft.com/office/drawing/2014/main" id="{9D4D8A93-4BE5-4702-A3BE-069ED9B76C6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21" name="直線コネクタ 220">
          <a:extLst>
            <a:ext uri="{FF2B5EF4-FFF2-40B4-BE49-F238E27FC236}">
              <a16:creationId xmlns:a16="http://schemas.microsoft.com/office/drawing/2014/main" id="{25A9D816-719E-480D-8673-DE4652B60E3E}"/>
            </a:ext>
          </a:extLst>
        </xdr:cNvPr>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22" name="【市民会館】&#10;一人当たり面積最小値テキスト">
          <a:extLst>
            <a:ext uri="{FF2B5EF4-FFF2-40B4-BE49-F238E27FC236}">
              <a16:creationId xmlns:a16="http://schemas.microsoft.com/office/drawing/2014/main" id="{70109C83-590A-463D-BB8A-A38E9A164EAA}"/>
            </a:ext>
          </a:extLst>
        </xdr:cNvPr>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23" name="直線コネクタ 222">
          <a:extLst>
            <a:ext uri="{FF2B5EF4-FFF2-40B4-BE49-F238E27FC236}">
              <a16:creationId xmlns:a16="http://schemas.microsoft.com/office/drawing/2014/main" id="{8BEFBEA5-7D49-424C-BC10-3BA5298F2595}"/>
            </a:ext>
          </a:extLst>
        </xdr:cNvPr>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24" name="【市民会館】&#10;一人当たり面積最大値テキスト">
          <a:extLst>
            <a:ext uri="{FF2B5EF4-FFF2-40B4-BE49-F238E27FC236}">
              <a16:creationId xmlns:a16="http://schemas.microsoft.com/office/drawing/2014/main" id="{139D3AC2-DE4E-40E5-BD1E-3FD1CBEABE17}"/>
            </a:ext>
          </a:extLst>
        </xdr:cNvPr>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25" name="直線コネクタ 224">
          <a:extLst>
            <a:ext uri="{FF2B5EF4-FFF2-40B4-BE49-F238E27FC236}">
              <a16:creationId xmlns:a16="http://schemas.microsoft.com/office/drawing/2014/main" id="{A3DF2D0C-C945-4062-8C4A-C204FDD1C011}"/>
            </a:ext>
          </a:extLst>
        </xdr:cNvPr>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226" name="【市民会館】&#10;一人当たり面積平均値テキスト">
          <a:extLst>
            <a:ext uri="{FF2B5EF4-FFF2-40B4-BE49-F238E27FC236}">
              <a16:creationId xmlns:a16="http://schemas.microsoft.com/office/drawing/2014/main" id="{2160234C-4823-438A-9909-4AE54F5E966E}"/>
            </a:ext>
          </a:extLst>
        </xdr:cNvPr>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227" name="フローチャート: 判断 226">
          <a:extLst>
            <a:ext uri="{FF2B5EF4-FFF2-40B4-BE49-F238E27FC236}">
              <a16:creationId xmlns:a16="http://schemas.microsoft.com/office/drawing/2014/main" id="{F6BC12EF-E784-4DF7-8024-AE30EFACC154}"/>
            </a:ext>
          </a:extLst>
        </xdr:cNvPr>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228" name="フローチャート: 判断 227">
          <a:extLst>
            <a:ext uri="{FF2B5EF4-FFF2-40B4-BE49-F238E27FC236}">
              <a16:creationId xmlns:a16="http://schemas.microsoft.com/office/drawing/2014/main" id="{DCEC2CBC-FCEB-4E77-95E3-460EE47702A5}"/>
            </a:ext>
          </a:extLst>
        </xdr:cNvPr>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59834</xdr:rowOff>
    </xdr:from>
    <xdr:ext cx="469744" cy="259045"/>
    <xdr:sp macro="" textlink="">
      <xdr:nvSpPr>
        <xdr:cNvPr id="229" name="n_1aveValue【市民会館】&#10;一人当たり面積">
          <a:extLst>
            <a:ext uri="{FF2B5EF4-FFF2-40B4-BE49-F238E27FC236}">
              <a16:creationId xmlns:a16="http://schemas.microsoft.com/office/drawing/2014/main" id="{551BDBC4-DDB0-4E5B-AB6C-A0B6FC9BE335}"/>
            </a:ext>
          </a:extLst>
        </xdr:cNvPr>
        <xdr:cNvSpPr txBox="1"/>
      </xdr:nvSpPr>
      <xdr:spPr>
        <a:xfrm>
          <a:off x="93917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230" name="フローチャート: 判断 229">
          <a:extLst>
            <a:ext uri="{FF2B5EF4-FFF2-40B4-BE49-F238E27FC236}">
              <a16:creationId xmlns:a16="http://schemas.microsoft.com/office/drawing/2014/main" id="{2859F027-FF7C-4B7B-B4E5-DAFC853D3A4E}"/>
            </a:ext>
          </a:extLst>
        </xdr:cNvPr>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231" name="n_2aveValue【市民会館】&#10;一人当たり面積">
          <a:extLst>
            <a:ext uri="{FF2B5EF4-FFF2-40B4-BE49-F238E27FC236}">
              <a16:creationId xmlns:a16="http://schemas.microsoft.com/office/drawing/2014/main" id="{68E4D509-E8B0-455C-BA3E-FFC0D9B5DD38}"/>
            </a:ext>
          </a:extLst>
        </xdr:cNvPr>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2" name="テキスト ボックス 231">
          <a:extLst>
            <a:ext uri="{FF2B5EF4-FFF2-40B4-BE49-F238E27FC236}">
              <a16:creationId xmlns:a16="http://schemas.microsoft.com/office/drawing/2014/main" id="{6EEC221A-302A-4D99-8458-8D6C94D5F86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3" name="テキスト ボックス 232">
          <a:extLst>
            <a:ext uri="{FF2B5EF4-FFF2-40B4-BE49-F238E27FC236}">
              <a16:creationId xmlns:a16="http://schemas.microsoft.com/office/drawing/2014/main" id="{5108BE93-8092-432A-B3C6-91610A9EFD5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4" name="テキスト ボックス 233">
          <a:extLst>
            <a:ext uri="{FF2B5EF4-FFF2-40B4-BE49-F238E27FC236}">
              <a16:creationId xmlns:a16="http://schemas.microsoft.com/office/drawing/2014/main" id="{4CB8BF7C-4A07-47BF-8006-64BCF567826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5" name="テキスト ボックス 234">
          <a:extLst>
            <a:ext uri="{FF2B5EF4-FFF2-40B4-BE49-F238E27FC236}">
              <a16:creationId xmlns:a16="http://schemas.microsoft.com/office/drawing/2014/main" id="{2F6D7A1E-12D5-4DED-85E8-994595B19B4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6" name="テキスト ボックス 235">
          <a:extLst>
            <a:ext uri="{FF2B5EF4-FFF2-40B4-BE49-F238E27FC236}">
              <a16:creationId xmlns:a16="http://schemas.microsoft.com/office/drawing/2014/main" id="{4C8FC99E-F861-49B0-BF2D-2DFD205607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237" name="楕円 236">
          <a:extLst>
            <a:ext uri="{FF2B5EF4-FFF2-40B4-BE49-F238E27FC236}">
              <a16:creationId xmlns:a16="http://schemas.microsoft.com/office/drawing/2014/main" id="{FA7B474B-AE24-43FB-9421-45797E793401}"/>
            </a:ext>
          </a:extLst>
        </xdr:cNvPr>
        <xdr:cNvSpPr/>
      </xdr:nvSpPr>
      <xdr:spPr>
        <a:xfrm>
          <a:off x="104267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96283</xdr:rowOff>
    </xdr:from>
    <xdr:ext cx="469744" cy="259045"/>
    <xdr:sp macro="" textlink="">
      <xdr:nvSpPr>
        <xdr:cNvPr id="238" name="【市民会館】&#10;一人当たり面積該当値テキスト">
          <a:extLst>
            <a:ext uri="{FF2B5EF4-FFF2-40B4-BE49-F238E27FC236}">
              <a16:creationId xmlns:a16="http://schemas.microsoft.com/office/drawing/2014/main" id="{47746E3C-4188-4DDE-812C-60C832C2B510}"/>
            </a:ext>
          </a:extLst>
        </xdr:cNvPr>
        <xdr:cNvSpPr txBox="1"/>
      </xdr:nvSpPr>
      <xdr:spPr>
        <a:xfrm>
          <a:off x="10515600" y="179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84455</xdr:rowOff>
    </xdr:from>
    <xdr:to>
      <xdr:col>50</xdr:col>
      <xdr:colOff>165100</xdr:colOff>
      <xdr:row>106</xdr:row>
      <xdr:rowOff>14605</xdr:rowOff>
    </xdr:to>
    <xdr:sp macro="" textlink="">
      <xdr:nvSpPr>
        <xdr:cNvPr id="239" name="楕円 238">
          <a:extLst>
            <a:ext uri="{FF2B5EF4-FFF2-40B4-BE49-F238E27FC236}">
              <a16:creationId xmlns:a16="http://schemas.microsoft.com/office/drawing/2014/main" id="{4CA385A3-3ED2-481E-A2D1-010539740810}"/>
            </a:ext>
          </a:extLst>
        </xdr:cNvPr>
        <xdr:cNvSpPr/>
      </xdr:nvSpPr>
      <xdr:spPr>
        <a:xfrm>
          <a:off x="9588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124206</xdr:rowOff>
    </xdr:from>
    <xdr:to>
      <xdr:col>55</xdr:col>
      <xdr:colOff>0</xdr:colOff>
      <xdr:row>105</xdr:row>
      <xdr:rowOff>135255</xdr:rowOff>
    </xdr:to>
    <xdr:cxnSp macro="">
      <xdr:nvCxnSpPr>
        <xdr:cNvPr id="240" name="直線コネクタ 239">
          <a:extLst>
            <a:ext uri="{FF2B5EF4-FFF2-40B4-BE49-F238E27FC236}">
              <a16:creationId xmlns:a16="http://schemas.microsoft.com/office/drawing/2014/main" id="{DD5B3943-714D-4518-987B-E41FA97D5344}"/>
            </a:ext>
          </a:extLst>
        </xdr:cNvPr>
        <xdr:cNvCxnSpPr/>
      </xdr:nvCxnSpPr>
      <xdr:spPr>
        <a:xfrm flipV="1">
          <a:off x="9639300" y="18126456"/>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31132</xdr:rowOff>
    </xdr:from>
    <xdr:ext cx="469744" cy="259045"/>
    <xdr:sp macro="" textlink="">
      <xdr:nvSpPr>
        <xdr:cNvPr id="241" name="n_1mainValue【市民会館】&#10;一人当たり面積">
          <a:extLst>
            <a:ext uri="{FF2B5EF4-FFF2-40B4-BE49-F238E27FC236}">
              <a16:creationId xmlns:a16="http://schemas.microsoft.com/office/drawing/2014/main" id="{39286BC3-59D0-4E54-BAFC-C03544EC4A11}"/>
            </a:ext>
          </a:extLst>
        </xdr:cNvPr>
        <xdr:cNvSpPr txBox="1"/>
      </xdr:nvSpPr>
      <xdr:spPr>
        <a:xfrm>
          <a:off x="9391727" y="178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a:extLst>
            <a:ext uri="{FF2B5EF4-FFF2-40B4-BE49-F238E27FC236}">
              <a16:creationId xmlns:a16="http://schemas.microsoft.com/office/drawing/2014/main" id="{9784A2DC-2FA5-49C1-BDE0-CE97FE1A42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a:extLst>
            <a:ext uri="{FF2B5EF4-FFF2-40B4-BE49-F238E27FC236}">
              <a16:creationId xmlns:a16="http://schemas.microsoft.com/office/drawing/2014/main" id="{D58E2D0A-EC82-4040-8B8D-E2B9E3AE980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a:extLst>
            <a:ext uri="{FF2B5EF4-FFF2-40B4-BE49-F238E27FC236}">
              <a16:creationId xmlns:a16="http://schemas.microsoft.com/office/drawing/2014/main" id="{F22D3035-6AC7-463C-BB9F-E87B95F41C7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a:extLst>
            <a:ext uri="{FF2B5EF4-FFF2-40B4-BE49-F238E27FC236}">
              <a16:creationId xmlns:a16="http://schemas.microsoft.com/office/drawing/2014/main" id="{6A5A6EA3-95DD-476E-B2CE-6BE98F4696A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a:extLst>
            <a:ext uri="{FF2B5EF4-FFF2-40B4-BE49-F238E27FC236}">
              <a16:creationId xmlns:a16="http://schemas.microsoft.com/office/drawing/2014/main" id="{7FC31CF9-D558-48AF-B9C4-6B6BDB8850A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a:extLst>
            <a:ext uri="{FF2B5EF4-FFF2-40B4-BE49-F238E27FC236}">
              <a16:creationId xmlns:a16="http://schemas.microsoft.com/office/drawing/2014/main" id="{877F8B3B-9281-42A6-BF3C-32BBF999303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a:extLst>
            <a:ext uri="{FF2B5EF4-FFF2-40B4-BE49-F238E27FC236}">
              <a16:creationId xmlns:a16="http://schemas.microsoft.com/office/drawing/2014/main" id="{488A5044-EC07-4076-8E59-E0D81850EA4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a:extLst>
            <a:ext uri="{FF2B5EF4-FFF2-40B4-BE49-F238E27FC236}">
              <a16:creationId xmlns:a16="http://schemas.microsoft.com/office/drawing/2014/main" id="{31253E6B-1902-4784-B699-8363A421C7B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0" name="正方形/長方形 249">
          <a:extLst>
            <a:ext uri="{FF2B5EF4-FFF2-40B4-BE49-F238E27FC236}">
              <a16:creationId xmlns:a16="http://schemas.microsoft.com/office/drawing/2014/main" id="{9099747C-5F80-42BF-A10A-9AAA289E0C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1" name="正方形/長方形 250">
          <a:extLst>
            <a:ext uri="{FF2B5EF4-FFF2-40B4-BE49-F238E27FC236}">
              <a16:creationId xmlns:a16="http://schemas.microsoft.com/office/drawing/2014/main" id="{A7860EAE-8EF1-4BFE-B1B6-C373C81C09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2" name="正方形/長方形 251">
          <a:extLst>
            <a:ext uri="{FF2B5EF4-FFF2-40B4-BE49-F238E27FC236}">
              <a16:creationId xmlns:a16="http://schemas.microsoft.com/office/drawing/2014/main" id="{9252F9FD-04DE-46E3-9BF0-AFA9DDAC95B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3" name="正方形/長方形 252">
          <a:extLst>
            <a:ext uri="{FF2B5EF4-FFF2-40B4-BE49-F238E27FC236}">
              <a16:creationId xmlns:a16="http://schemas.microsoft.com/office/drawing/2014/main" id="{5BA6195A-D6FF-4CBC-8FF8-8E1635F4624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4" name="正方形/長方形 253">
          <a:extLst>
            <a:ext uri="{FF2B5EF4-FFF2-40B4-BE49-F238E27FC236}">
              <a16:creationId xmlns:a16="http://schemas.microsoft.com/office/drawing/2014/main" id="{D19BEC99-B8EC-454D-889B-A69A47899B2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5" name="正方形/長方形 254">
          <a:extLst>
            <a:ext uri="{FF2B5EF4-FFF2-40B4-BE49-F238E27FC236}">
              <a16:creationId xmlns:a16="http://schemas.microsoft.com/office/drawing/2014/main" id="{423CA402-C96C-400B-B736-28595B6C8E8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6" name="正方形/長方形 255">
          <a:extLst>
            <a:ext uri="{FF2B5EF4-FFF2-40B4-BE49-F238E27FC236}">
              <a16:creationId xmlns:a16="http://schemas.microsoft.com/office/drawing/2014/main" id="{0E922A1F-D80E-44C7-B916-F8040DF723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7" name="正方形/長方形 256">
          <a:extLst>
            <a:ext uri="{FF2B5EF4-FFF2-40B4-BE49-F238E27FC236}">
              <a16:creationId xmlns:a16="http://schemas.microsoft.com/office/drawing/2014/main" id="{99DB20BE-4D85-4DE9-9EA7-A91529EEFE9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8" name="正方形/長方形 257">
          <a:extLst>
            <a:ext uri="{FF2B5EF4-FFF2-40B4-BE49-F238E27FC236}">
              <a16:creationId xmlns:a16="http://schemas.microsoft.com/office/drawing/2014/main" id="{F1F5AA44-BC89-4EC7-BE3D-CB072FCF2EF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9" name="正方形/長方形 258">
          <a:extLst>
            <a:ext uri="{FF2B5EF4-FFF2-40B4-BE49-F238E27FC236}">
              <a16:creationId xmlns:a16="http://schemas.microsoft.com/office/drawing/2014/main" id="{33549956-0694-45F8-AD7A-32F23018A74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0" name="正方形/長方形 259">
          <a:extLst>
            <a:ext uri="{FF2B5EF4-FFF2-40B4-BE49-F238E27FC236}">
              <a16:creationId xmlns:a16="http://schemas.microsoft.com/office/drawing/2014/main" id="{2A83C130-0D0B-415B-945A-EEA39F3F61D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1" name="正方形/長方形 260">
          <a:extLst>
            <a:ext uri="{FF2B5EF4-FFF2-40B4-BE49-F238E27FC236}">
              <a16:creationId xmlns:a16="http://schemas.microsoft.com/office/drawing/2014/main" id="{881A3555-EFE0-4AB1-84D5-3EC37D93BF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2" name="正方形/長方形 261">
          <a:extLst>
            <a:ext uri="{FF2B5EF4-FFF2-40B4-BE49-F238E27FC236}">
              <a16:creationId xmlns:a16="http://schemas.microsoft.com/office/drawing/2014/main" id="{D69201FD-9D61-4091-B116-13C482B682F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3" name="正方形/長方形 262">
          <a:extLst>
            <a:ext uri="{FF2B5EF4-FFF2-40B4-BE49-F238E27FC236}">
              <a16:creationId xmlns:a16="http://schemas.microsoft.com/office/drawing/2014/main" id="{5F1F9394-B70A-401D-AE6E-362C55834D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4" name="正方形/長方形 263">
          <a:extLst>
            <a:ext uri="{FF2B5EF4-FFF2-40B4-BE49-F238E27FC236}">
              <a16:creationId xmlns:a16="http://schemas.microsoft.com/office/drawing/2014/main" id="{EEB07093-4917-48A9-9157-0C4125429E9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5" name="正方形/長方形 264">
          <a:extLst>
            <a:ext uri="{FF2B5EF4-FFF2-40B4-BE49-F238E27FC236}">
              <a16:creationId xmlns:a16="http://schemas.microsoft.com/office/drawing/2014/main" id="{888E7321-1003-4B2B-B4F8-47549D87A1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6" name="テキスト ボックス 265">
          <a:extLst>
            <a:ext uri="{FF2B5EF4-FFF2-40B4-BE49-F238E27FC236}">
              <a16:creationId xmlns:a16="http://schemas.microsoft.com/office/drawing/2014/main" id="{B49EF4A8-C627-4206-A257-A6D66925051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7" name="直線コネクタ 266">
          <a:extLst>
            <a:ext uri="{FF2B5EF4-FFF2-40B4-BE49-F238E27FC236}">
              <a16:creationId xmlns:a16="http://schemas.microsoft.com/office/drawing/2014/main" id="{9328CD5B-96F0-4F90-8330-34D96F309E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68" name="直線コネクタ 267">
          <a:extLst>
            <a:ext uri="{FF2B5EF4-FFF2-40B4-BE49-F238E27FC236}">
              <a16:creationId xmlns:a16="http://schemas.microsoft.com/office/drawing/2014/main" id="{73395DFD-F8B9-4134-A9E3-5FA3343339D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69" name="テキスト ボックス 268">
          <a:extLst>
            <a:ext uri="{FF2B5EF4-FFF2-40B4-BE49-F238E27FC236}">
              <a16:creationId xmlns:a16="http://schemas.microsoft.com/office/drawing/2014/main" id="{C0DD5278-A379-498C-9075-5E4DD71EB474}"/>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0" name="直線コネクタ 269">
          <a:extLst>
            <a:ext uri="{FF2B5EF4-FFF2-40B4-BE49-F238E27FC236}">
              <a16:creationId xmlns:a16="http://schemas.microsoft.com/office/drawing/2014/main" id="{BA302C0A-8672-4491-BEDC-D4D2F2E71A9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1" name="テキスト ボックス 270">
          <a:extLst>
            <a:ext uri="{FF2B5EF4-FFF2-40B4-BE49-F238E27FC236}">
              <a16:creationId xmlns:a16="http://schemas.microsoft.com/office/drawing/2014/main" id="{DA9AABE1-B647-4AE4-9895-DA4D53DA39B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2" name="直線コネクタ 271">
          <a:extLst>
            <a:ext uri="{FF2B5EF4-FFF2-40B4-BE49-F238E27FC236}">
              <a16:creationId xmlns:a16="http://schemas.microsoft.com/office/drawing/2014/main" id="{C17D1859-F72D-4E16-BA12-21008CEED25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3" name="テキスト ボックス 272">
          <a:extLst>
            <a:ext uri="{FF2B5EF4-FFF2-40B4-BE49-F238E27FC236}">
              <a16:creationId xmlns:a16="http://schemas.microsoft.com/office/drawing/2014/main" id="{839D7B91-96D6-44C5-8028-A2524FA5351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4" name="直線コネクタ 273">
          <a:extLst>
            <a:ext uri="{FF2B5EF4-FFF2-40B4-BE49-F238E27FC236}">
              <a16:creationId xmlns:a16="http://schemas.microsoft.com/office/drawing/2014/main" id="{A221E432-A220-4662-AFB7-6D38CD27368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5" name="テキスト ボックス 274">
          <a:extLst>
            <a:ext uri="{FF2B5EF4-FFF2-40B4-BE49-F238E27FC236}">
              <a16:creationId xmlns:a16="http://schemas.microsoft.com/office/drawing/2014/main" id="{1F4E5B49-692C-4659-B397-D8BF9AB4814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6" name="直線コネクタ 275">
          <a:extLst>
            <a:ext uri="{FF2B5EF4-FFF2-40B4-BE49-F238E27FC236}">
              <a16:creationId xmlns:a16="http://schemas.microsoft.com/office/drawing/2014/main" id="{7FE4EB11-CBE4-4E12-AA89-9B655BB2D1F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77" name="テキスト ボックス 276">
          <a:extLst>
            <a:ext uri="{FF2B5EF4-FFF2-40B4-BE49-F238E27FC236}">
              <a16:creationId xmlns:a16="http://schemas.microsoft.com/office/drawing/2014/main" id="{AA597981-D91C-45C3-BEBD-257BD7844B9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78" name="直線コネクタ 277">
          <a:extLst>
            <a:ext uri="{FF2B5EF4-FFF2-40B4-BE49-F238E27FC236}">
              <a16:creationId xmlns:a16="http://schemas.microsoft.com/office/drawing/2014/main" id="{9316922A-2985-4F66-B172-1FCAFE287A3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79" name="テキスト ボックス 278">
          <a:extLst>
            <a:ext uri="{FF2B5EF4-FFF2-40B4-BE49-F238E27FC236}">
              <a16:creationId xmlns:a16="http://schemas.microsoft.com/office/drawing/2014/main" id="{C0195871-B324-441F-8779-095EBAB888B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0" name="直線コネクタ 279">
          <a:extLst>
            <a:ext uri="{FF2B5EF4-FFF2-40B4-BE49-F238E27FC236}">
              <a16:creationId xmlns:a16="http://schemas.microsoft.com/office/drawing/2014/main" id="{F3A35FA1-28BF-4AA7-BCFC-F03680AAF77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1" name="テキスト ボックス 280">
          <a:extLst>
            <a:ext uri="{FF2B5EF4-FFF2-40B4-BE49-F238E27FC236}">
              <a16:creationId xmlns:a16="http://schemas.microsoft.com/office/drawing/2014/main" id="{E69E41EF-EF21-4201-91B8-06C16C8EAD9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2" name="【保健センター・保健所】&#10;有形固定資産減価償却率グラフ枠">
          <a:extLst>
            <a:ext uri="{FF2B5EF4-FFF2-40B4-BE49-F238E27FC236}">
              <a16:creationId xmlns:a16="http://schemas.microsoft.com/office/drawing/2014/main" id="{DABDE867-6EEC-4261-BB1D-9353BEF540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83" name="直線コネクタ 282">
          <a:extLst>
            <a:ext uri="{FF2B5EF4-FFF2-40B4-BE49-F238E27FC236}">
              <a16:creationId xmlns:a16="http://schemas.microsoft.com/office/drawing/2014/main" id="{65D6F4D5-B9FE-40B2-9978-13821A2F6175}"/>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84" name="【保健センター・保健所】&#10;有形固定資産減価償却率最小値テキスト">
          <a:extLst>
            <a:ext uri="{FF2B5EF4-FFF2-40B4-BE49-F238E27FC236}">
              <a16:creationId xmlns:a16="http://schemas.microsoft.com/office/drawing/2014/main" id="{BAFFD2C2-30FD-464C-9601-A6A7B804264D}"/>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85" name="直線コネクタ 284">
          <a:extLst>
            <a:ext uri="{FF2B5EF4-FFF2-40B4-BE49-F238E27FC236}">
              <a16:creationId xmlns:a16="http://schemas.microsoft.com/office/drawing/2014/main" id="{B33B9FE0-86E1-40B8-B6FF-74FC786C2EEC}"/>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86" name="【保健センター・保健所】&#10;有形固定資産減価償却率最大値テキスト">
          <a:extLst>
            <a:ext uri="{FF2B5EF4-FFF2-40B4-BE49-F238E27FC236}">
              <a16:creationId xmlns:a16="http://schemas.microsoft.com/office/drawing/2014/main" id="{AFF92C82-CC76-4577-9AC5-75517AE96B27}"/>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87" name="直線コネクタ 286">
          <a:extLst>
            <a:ext uri="{FF2B5EF4-FFF2-40B4-BE49-F238E27FC236}">
              <a16:creationId xmlns:a16="http://schemas.microsoft.com/office/drawing/2014/main" id="{A40BC316-A0FF-4E5C-8CDC-AC50B8DD6B8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288" name="【保健センター・保健所】&#10;有形固定資産減価償却率平均値テキスト">
          <a:extLst>
            <a:ext uri="{FF2B5EF4-FFF2-40B4-BE49-F238E27FC236}">
              <a16:creationId xmlns:a16="http://schemas.microsoft.com/office/drawing/2014/main" id="{686E0ED6-554A-4651-9AEA-C6C45E524EA3}"/>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89" name="フローチャート: 判断 288">
          <a:extLst>
            <a:ext uri="{FF2B5EF4-FFF2-40B4-BE49-F238E27FC236}">
              <a16:creationId xmlns:a16="http://schemas.microsoft.com/office/drawing/2014/main" id="{43478228-C35E-45F0-BDF0-1D976A4F8D83}"/>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90" name="フローチャート: 判断 289">
          <a:extLst>
            <a:ext uri="{FF2B5EF4-FFF2-40B4-BE49-F238E27FC236}">
              <a16:creationId xmlns:a16="http://schemas.microsoft.com/office/drawing/2014/main" id="{33F169D0-E4B8-415C-A6D5-DE3DD6D0C596}"/>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291" name="n_1aveValue【保健センター・保健所】&#10;有形固定資産減価償却率">
          <a:extLst>
            <a:ext uri="{FF2B5EF4-FFF2-40B4-BE49-F238E27FC236}">
              <a16:creationId xmlns:a16="http://schemas.microsoft.com/office/drawing/2014/main" id="{AF422984-8820-490F-ACD8-F89B2DAFC200}"/>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292" name="フローチャート: 判断 291">
          <a:extLst>
            <a:ext uri="{FF2B5EF4-FFF2-40B4-BE49-F238E27FC236}">
              <a16:creationId xmlns:a16="http://schemas.microsoft.com/office/drawing/2014/main" id="{4F33B66E-7287-4711-8E57-1172CB72F672}"/>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293" name="n_2aveValue【保健センター・保健所】&#10;有形固定資産減価償却率">
          <a:extLst>
            <a:ext uri="{FF2B5EF4-FFF2-40B4-BE49-F238E27FC236}">
              <a16:creationId xmlns:a16="http://schemas.microsoft.com/office/drawing/2014/main" id="{62F88E32-0131-4BD4-9D58-4D906091067C}"/>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4" name="テキスト ボックス 293">
          <a:extLst>
            <a:ext uri="{FF2B5EF4-FFF2-40B4-BE49-F238E27FC236}">
              <a16:creationId xmlns:a16="http://schemas.microsoft.com/office/drawing/2014/main" id="{78E6E478-9C6F-43DE-A9AE-90C2628E73C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5" name="テキスト ボックス 294">
          <a:extLst>
            <a:ext uri="{FF2B5EF4-FFF2-40B4-BE49-F238E27FC236}">
              <a16:creationId xmlns:a16="http://schemas.microsoft.com/office/drawing/2014/main" id="{A92F66FB-24AB-4F09-B809-C71566D4DF0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6" name="テキスト ボックス 295">
          <a:extLst>
            <a:ext uri="{FF2B5EF4-FFF2-40B4-BE49-F238E27FC236}">
              <a16:creationId xmlns:a16="http://schemas.microsoft.com/office/drawing/2014/main" id="{9438C4EB-9A56-4C35-96FA-6D4CC5F6FF4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7" name="テキスト ボックス 296">
          <a:extLst>
            <a:ext uri="{FF2B5EF4-FFF2-40B4-BE49-F238E27FC236}">
              <a16:creationId xmlns:a16="http://schemas.microsoft.com/office/drawing/2014/main" id="{4155FE32-9AFF-419C-8CD4-26A78DED6AF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8" name="テキスト ボックス 297">
          <a:extLst>
            <a:ext uri="{FF2B5EF4-FFF2-40B4-BE49-F238E27FC236}">
              <a16:creationId xmlns:a16="http://schemas.microsoft.com/office/drawing/2014/main" id="{62B53E46-2379-4F7A-ABD8-9B26A4BC5F7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299" name="楕円 298">
          <a:extLst>
            <a:ext uri="{FF2B5EF4-FFF2-40B4-BE49-F238E27FC236}">
              <a16:creationId xmlns:a16="http://schemas.microsoft.com/office/drawing/2014/main" id="{241F0F00-C742-45CD-ADAF-A050A137221A}"/>
            </a:ext>
          </a:extLst>
        </xdr:cNvPr>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131734</xdr:rowOff>
    </xdr:from>
    <xdr:ext cx="405111" cy="259045"/>
    <xdr:sp macro="" textlink="">
      <xdr:nvSpPr>
        <xdr:cNvPr id="300" name="【保健センター・保健所】&#10;有形固定資産減価償却率該当値テキスト">
          <a:extLst>
            <a:ext uri="{FF2B5EF4-FFF2-40B4-BE49-F238E27FC236}">
              <a16:creationId xmlns:a16="http://schemas.microsoft.com/office/drawing/2014/main" id="{412DB5A1-A082-4CB5-9078-5C4474B2E205}"/>
            </a:ext>
          </a:extLst>
        </xdr:cNvPr>
        <xdr:cNvSpPr txBox="1"/>
      </xdr:nvSpPr>
      <xdr:spPr>
        <a:xfrm>
          <a:off x="16357600"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301" name="楕円 300">
          <a:extLst>
            <a:ext uri="{FF2B5EF4-FFF2-40B4-BE49-F238E27FC236}">
              <a16:creationId xmlns:a16="http://schemas.microsoft.com/office/drawing/2014/main" id="{89952752-0531-4CCD-99E9-703B2AB27BD6}"/>
            </a:ext>
          </a:extLst>
        </xdr:cNvPr>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65315</xdr:rowOff>
    </xdr:to>
    <xdr:cxnSp macro="">
      <xdr:nvCxnSpPr>
        <xdr:cNvPr id="302" name="直線コネクタ 301">
          <a:extLst>
            <a:ext uri="{FF2B5EF4-FFF2-40B4-BE49-F238E27FC236}">
              <a16:creationId xmlns:a16="http://schemas.microsoft.com/office/drawing/2014/main" id="{060B3943-5223-4137-B793-E0B44065F982}"/>
            </a:ext>
          </a:extLst>
        </xdr:cNvPr>
        <xdr:cNvCxnSpPr/>
      </xdr:nvCxnSpPr>
      <xdr:spPr>
        <a:xfrm flipV="1">
          <a:off x="15481300" y="1031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303" name="n_1mainValue【保健センター・保健所】&#10;有形固定資産減価償却率">
          <a:extLst>
            <a:ext uri="{FF2B5EF4-FFF2-40B4-BE49-F238E27FC236}">
              <a16:creationId xmlns:a16="http://schemas.microsoft.com/office/drawing/2014/main" id="{13724803-D33A-4CA8-80BB-AC785E31ECEF}"/>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4" name="正方形/長方形 303">
          <a:extLst>
            <a:ext uri="{FF2B5EF4-FFF2-40B4-BE49-F238E27FC236}">
              <a16:creationId xmlns:a16="http://schemas.microsoft.com/office/drawing/2014/main" id="{81F3F72E-C073-4A18-8967-2D707AEE983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5" name="正方形/長方形 304">
          <a:extLst>
            <a:ext uri="{FF2B5EF4-FFF2-40B4-BE49-F238E27FC236}">
              <a16:creationId xmlns:a16="http://schemas.microsoft.com/office/drawing/2014/main" id="{4FF743A3-995F-41BF-9119-AA0DB55C49B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6" name="正方形/長方形 305">
          <a:extLst>
            <a:ext uri="{FF2B5EF4-FFF2-40B4-BE49-F238E27FC236}">
              <a16:creationId xmlns:a16="http://schemas.microsoft.com/office/drawing/2014/main" id="{04C86208-EF12-47D1-8EC1-0E123A3DDED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7" name="正方形/長方形 306">
          <a:extLst>
            <a:ext uri="{FF2B5EF4-FFF2-40B4-BE49-F238E27FC236}">
              <a16:creationId xmlns:a16="http://schemas.microsoft.com/office/drawing/2014/main" id="{D588A203-44DA-4680-B220-0FD047285C1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8" name="正方形/長方形 307">
          <a:extLst>
            <a:ext uri="{FF2B5EF4-FFF2-40B4-BE49-F238E27FC236}">
              <a16:creationId xmlns:a16="http://schemas.microsoft.com/office/drawing/2014/main" id="{D4478458-A97B-4252-96DB-FB4284D4857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9" name="正方形/長方形 308">
          <a:extLst>
            <a:ext uri="{FF2B5EF4-FFF2-40B4-BE49-F238E27FC236}">
              <a16:creationId xmlns:a16="http://schemas.microsoft.com/office/drawing/2014/main" id="{D382DF88-0F4F-41F2-BEE7-6993B80D5F7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0" name="正方形/長方形 309">
          <a:extLst>
            <a:ext uri="{FF2B5EF4-FFF2-40B4-BE49-F238E27FC236}">
              <a16:creationId xmlns:a16="http://schemas.microsoft.com/office/drawing/2014/main" id="{4186062B-3715-49F4-944C-9C3AB0AE1E5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1" name="正方形/長方形 310">
          <a:extLst>
            <a:ext uri="{FF2B5EF4-FFF2-40B4-BE49-F238E27FC236}">
              <a16:creationId xmlns:a16="http://schemas.microsoft.com/office/drawing/2014/main" id="{918A7ACF-F060-440C-ACCE-8CCFA13E761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2" name="テキスト ボックス 311">
          <a:extLst>
            <a:ext uri="{FF2B5EF4-FFF2-40B4-BE49-F238E27FC236}">
              <a16:creationId xmlns:a16="http://schemas.microsoft.com/office/drawing/2014/main" id="{C48910D0-1FD4-458E-A4E0-62807090E74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3" name="直線コネクタ 312">
          <a:extLst>
            <a:ext uri="{FF2B5EF4-FFF2-40B4-BE49-F238E27FC236}">
              <a16:creationId xmlns:a16="http://schemas.microsoft.com/office/drawing/2014/main" id="{E868431D-ED4D-4200-B331-B27940EEAF7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4" name="直線コネクタ 313">
          <a:extLst>
            <a:ext uri="{FF2B5EF4-FFF2-40B4-BE49-F238E27FC236}">
              <a16:creationId xmlns:a16="http://schemas.microsoft.com/office/drawing/2014/main" id="{188D3FB7-2936-4F52-852D-408185373A6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5" name="テキスト ボックス 314">
          <a:extLst>
            <a:ext uri="{FF2B5EF4-FFF2-40B4-BE49-F238E27FC236}">
              <a16:creationId xmlns:a16="http://schemas.microsoft.com/office/drawing/2014/main" id="{3A9D657F-3A7F-4DE0-BDDB-EE3337CA705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6" name="直線コネクタ 315">
          <a:extLst>
            <a:ext uri="{FF2B5EF4-FFF2-40B4-BE49-F238E27FC236}">
              <a16:creationId xmlns:a16="http://schemas.microsoft.com/office/drawing/2014/main" id="{61302412-3520-4091-B3EB-EAE121FD1EB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7" name="テキスト ボックス 316">
          <a:extLst>
            <a:ext uri="{FF2B5EF4-FFF2-40B4-BE49-F238E27FC236}">
              <a16:creationId xmlns:a16="http://schemas.microsoft.com/office/drawing/2014/main" id="{3303F0D1-792B-4D29-86E9-670606BA1D5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8" name="直線コネクタ 317">
          <a:extLst>
            <a:ext uri="{FF2B5EF4-FFF2-40B4-BE49-F238E27FC236}">
              <a16:creationId xmlns:a16="http://schemas.microsoft.com/office/drawing/2014/main" id="{4DC6B2C4-B4A0-47BE-BD73-78D1C428D91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9" name="テキスト ボックス 318">
          <a:extLst>
            <a:ext uri="{FF2B5EF4-FFF2-40B4-BE49-F238E27FC236}">
              <a16:creationId xmlns:a16="http://schemas.microsoft.com/office/drawing/2014/main" id="{9BC535E2-78E6-463B-90CE-843B697D947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0" name="直線コネクタ 319">
          <a:extLst>
            <a:ext uri="{FF2B5EF4-FFF2-40B4-BE49-F238E27FC236}">
              <a16:creationId xmlns:a16="http://schemas.microsoft.com/office/drawing/2014/main" id="{9E58BA11-1584-4594-9774-8527B16CCAF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1" name="テキスト ボックス 320">
          <a:extLst>
            <a:ext uri="{FF2B5EF4-FFF2-40B4-BE49-F238E27FC236}">
              <a16:creationId xmlns:a16="http://schemas.microsoft.com/office/drawing/2014/main" id="{6342E540-FFBB-43E2-BD6A-996FB4464BA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2" name="直線コネクタ 321">
          <a:extLst>
            <a:ext uri="{FF2B5EF4-FFF2-40B4-BE49-F238E27FC236}">
              <a16:creationId xmlns:a16="http://schemas.microsoft.com/office/drawing/2014/main" id="{0AE385B7-98FD-40B4-9699-3E4AB6A634B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3" name="テキスト ボックス 322">
          <a:extLst>
            <a:ext uri="{FF2B5EF4-FFF2-40B4-BE49-F238E27FC236}">
              <a16:creationId xmlns:a16="http://schemas.microsoft.com/office/drawing/2014/main" id="{82F99A04-BB7C-4406-857A-C4F90714685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4" name="直線コネクタ 323">
          <a:extLst>
            <a:ext uri="{FF2B5EF4-FFF2-40B4-BE49-F238E27FC236}">
              <a16:creationId xmlns:a16="http://schemas.microsoft.com/office/drawing/2014/main" id="{602BC530-C318-4664-A440-B8C5F2D3C24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5" name="テキスト ボックス 324">
          <a:extLst>
            <a:ext uri="{FF2B5EF4-FFF2-40B4-BE49-F238E27FC236}">
              <a16:creationId xmlns:a16="http://schemas.microsoft.com/office/drawing/2014/main" id="{E4D02C96-C8A5-4A50-95AA-92656608203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6" name="【保健センター・保健所】&#10;一人当たり面積グラフ枠">
          <a:extLst>
            <a:ext uri="{FF2B5EF4-FFF2-40B4-BE49-F238E27FC236}">
              <a16:creationId xmlns:a16="http://schemas.microsoft.com/office/drawing/2014/main" id="{4C84B695-ADDB-4C54-8FB9-C16AC70986F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27" name="直線コネクタ 326">
          <a:extLst>
            <a:ext uri="{FF2B5EF4-FFF2-40B4-BE49-F238E27FC236}">
              <a16:creationId xmlns:a16="http://schemas.microsoft.com/office/drawing/2014/main" id="{93092795-D816-4819-B808-E507DE386B2D}"/>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28" name="【保健センター・保健所】&#10;一人当たり面積最小値テキスト">
          <a:extLst>
            <a:ext uri="{FF2B5EF4-FFF2-40B4-BE49-F238E27FC236}">
              <a16:creationId xmlns:a16="http://schemas.microsoft.com/office/drawing/2014/main" id="{41618E9E-4BE6-4902-918C-9549B462505C}"/>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29" name="直線コネクタ 328">
          <a:extLst>
            <a:ext uri="{FF2B5EF4-FFF2-40B4-BE49-F238E27FC236}">
              <a16:creationId xmlns:a16="http://schemas.microsoft.com/office/drawing/2014/main" id="{04A168A7-6578-4F7C-81BC-B536788D3721}"/>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30" name="【保健センター・保健所】&#10;一人当たり面積最大値テキスト">
          <a:extLst>
            <a:ext uri="{FF2B5EF4-FFF2-40B4-BE49-F238E27FC236}">
              <a16:creationId xmlns:a16="http://schemas.microsoft.com/office/drawing/2014/main" id="{9B39F6DF-BAFB-4CCD-AEAB-6D13CA453221}"/>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31" name="直線コネクタ 330">
          <a:extLst>
            <a:ext uri="{FF2B5EF4-FFF2-40B4-BE49-F238E27FC236}">
              <a16:creationId xmlns:a16="http://schemas.microsoft.com/office/drawing/2014/main" id="{DB195A0B-D518-49F9-8879-316E6FD36073}"/>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96283</xdr:rowOff>
    </xdr:from>
    <xdr:ext cx="469744" cy="259045"/>
    <xdr:sp macro="" textlink="">
      <xdr:nvSpPr>
        <xdr:cNvPr id="332" name="【保健センター・保健所】&#10;一人当たり面積平均値テキスト">
          <a:extLst>
            <a:ext uri="{FF2B5EF4-FFF2-40B4-BE49-F238E27FC236}">
              <a16:creationId xmlns:a16="http://schemas.microsoft.com/office/drawing/2014/main" id="{7C9386F7-E988-4CE2-AB15-5F1E1BA79D4E}"/>
            </a:ext>
          </a:extLst>
        </xdr:cNvPr>
        <xdr:cNvSpPr txBox="1"/>
      </xdr:nvSpPr>
      <xdr:spPr>
        <a:xfrm>
          <a:off x="22199600" y="1055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33" name="フローチャート: 判断 332">
          <a:extLst>
            <a:ext uri="{FF2B5EF4-FFF2-40B4-BE49-F238E27FC236}">
              <a16:creationId xmlns:a16="http://schemas.microsoft.com/office/drawing/2014/main" id="{F111FEC8-98DF-4B38-BAC5-25DA5F930FBE}"/>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34" name="フローチャート: 判断 333">
          <a:extLst>
            <a:ext uri="{FF2B5EF4-FFF2-40B4-BE49-F238E27FC236}">
              <a16:creationId xmlns:a16="http://schemas.microsoft.com/office/drawing/2014/main" id="{5D7BC24C-5DF5-4C14-8D4D-4F50CA53FB82}"/>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335" name="n_1aveValue【保健センター・保健所】&#10;一人当たり面積">
          <a:extLst>
            <a:ext uri="{FF2B5EF4-FFF2-40B4-BE49-F238E27FC236}">
              <a16:creationId xmlns:a16="http://schemas.microsoft.com/office/drawing/2014/main" id="{32542F31-620E-452E-AC7B-B389FC6FB603}"/>
            </a:ext>
          </a:extLst>
        </xdr:cNvPr>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36" name="フローチャート: 判断 335">
          <a:extLst>
            <a:ext uri="{FF2B5EF4-FFF2-40B4-BE49-F238E27FC236}">
              <a16:creationId xmlns:a16="http://schemas.microsoft.com/office/drawing/2014/main" id="{4BCFD4BA-E38E-432C-88EC-50ADECC88AC8}"/>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37" name="n_2aveValue【保健センター・保健所】&#10;一人当たり面積">
          <a:extLst>
            <a:ext uri="{FF2B5EF4-FFF2-40B4-BE49-F238E27FC236}">
              <a16:creationId xmlns:a16="http://schemas.microsoft.com/office/drawing/2014/main" id="{D260A84E-9729-41CE-8FE2-6458D6A30E3F}"/>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6D686B79-38EC-4220-A7B8-998872DF21E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8B4AD923-1CAA-4147-9037-B87592B50B0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E295279A-6836-4C81-A185-AD3B3126EF9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EE0B6135-F0B0-46DC-A8AC-BAF2263675C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EB4E5833-E8C3-449A-A382-165C66A3CB1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xdr:rowOff>
    </xdr:from>
    <xdr:to>
      <xdr:col>116</xdr:col>
      <xdr:colOff>114300</xdr:colOff>
      <xdr:row>63</xdr:row>
      <xdr:rowOff>114808</xdr:rowOff>
    </xdr:to>
    <xdr:sp macro="" textlink="">
      <xdr:nvSpPr>
        <xdr:cNvPr id="343" name="楕円 342">
          <a:extLst>
            <a:ext uri="{FF2B5EF4-FFF2-40B4-BE49-F238E27FC236}">
              <a16:creationId xmlns:a16="http://schemas.microsoft.com/office/drawing/2014/main" id="{400C64A3-55BA-4BA2-BF61-57FA18A8529E}"/>
            </a:ext>
          </a:extLst>
        </xdr:cNvPr>
        <xdr:cNvSpPr/>
      </xdr:nvSpPr>
      <xdr:spPr>
        <a:xfrm>
          <a:off x="221107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163085</xdr:rowOff>
    </xdr:from>
    <xdr:ext cx="469744" cy="259045"/>
    <xdr:sp macro="" textlink="">
      <xdr:nvSpPr>
        <xdr:cNvPr id="344" name="【保健センター・保健所】&#10;一人当たり面積該当値テキスト">
          <a:extLst>
            <a:ext uri="{FF2B5EF4-FFF2-40B4-BE49-F238E27FC236}">
              <a16:creationId xmlns:a16="http://schemas.microsoft.com/office/drawing/2014/main" id="{DAF35D20-582C-4A8E-BDE7-884539FB781D}"/>
            </a:ext>
          </a:extLst>
        </xdr:cNvPr>
        <xdr:cNvSpPr txBox="1"/>
      </xdr:nvSpPr>
      <xdr:spPr>
        <a:xfrm>
          <a:off x="22199600"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16256</xdr:rowOff>
    </xdr:from>
    <xdr:to>
      <xdr:col>112</xdr:col>
      <xdr:colOff>38100</xdr:colOff>
      <xdr:row>63</xdr:row>
      <xdr:rowOff>117856</xdr:rowOff>
    </xdr:to>
    <xdr:sp macro="" textlink="">
      <xdr:nvSpPr>
        <xdr:cNvPr id="345" name="楕円 344">
          <a:extLst>
            <a:ext uri="{FF2B5EF4-FFF2-40B4-BE49-F238E27FC236}">
              <a16:creationId xmlns:a16="http://schemas.microsoft.com/office/drawing/2014/main" id="{865AF5AC-6D8F-41D5-8794-AAD936ACB7F4}"/>
            </a:ext>
          </a:extLst>
        </xdr:cNvPr>
        <xdr:cNvSpPr/>
      </xdr:nvSpPr>
      <xdr:spPr>
        <a:xfrm>
          <a:off x="21272500" y="10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64008</xdr:rowOff>
    </xdr:from>
    <xdr:to>
      <xdr:col>116</xdr:col>
      <xdr:colOff>63500</xdr:colOff>
      <xdr:row>63</xdr:row>
      <xdr:rowOff>67056</xdr:rowOff>
    </xdr:to>
    <xdr:cxnSp macro="">
      <xdr:nvCxnSpPr>
        <xdr:cNvPr id="346" name="直線コネクタ 345">
          <a:extLst>
            <a:ext uri="{FF2B5EF4-FFF2-40B4-BE49-F238E27FC236}">
              <a16:creationId xmlns:a16="http://schemas.microsoft.com/office/drawing/2014/main" id="{45917E79-A87E-4658-AFE1-E9877EE835FB}"/>
            </a:ext>
          </a:extLst>
        </xdr:cNvPr>
        <xdr:cNvCxnSpPr/>
      </xdr:nvCxnSpPr>
      <xdr:spPr>
        <a:xfrm flipV="1">
          <a:off x="21323300" y="1086535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108983</xdr:rowOff>
    </xdr:from>
    <xdr:ext cx="469744" cy="259045"/>
    <xdr:sp macro="" textlink="">
      <xdr:nvSpPr>
        <xdr:cNvPr id="347" name="n_1mainValue【保健センター・保健所】&#10;一人当たり面積">
          <a:extLst>
            <a:ext uri="{FF2B5EF4-FFF2-40B4-BE49-F238E27FC236}">
              <a16:creationId xmlns:a16="http://schemas.microsoft.com/office/drawing/2014/main" id="{E261414C-0B5C-4A83-A98A-8B252E57A27C}"/>
            </a:ext>
          </a:extLst>
        </xdr:cNvPr>
        <xdr:cNvSpPr txBox="1"/>
      </xdr:nvSpPr>
      <xdr:spPr>
        <a:xfrm>
          <a:off x="21075727" y="1091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8" name="正方形/長方形 347">
          <a:extLst>
            <a:ext uri="{FF2B5EF4-FFF2-40B4-BE49-F238E27FC236}">
              <a16:creationId xmlns:a16="http://schemas.microsoft.com/office/drawing/2014/main" id="{A3A4B510-505A-40BE-BC1A-F1BAD411145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9" name="正方形/長方形 348">
          <a:extLst>
            <a:ext uri="{FF2B5EF4-FFF2-40B4-BE49-F238E27FC236}">
              <a16:creationId xmlns:a16="http://schemas.microsoft.com/office/drawing/2014/main" id="{351ECBC5-48B2-40F0-BD83-858706AD07E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0" name="正方形/長方形 349">
          <a:extLst>
            <a:ext uri="{FF2B5EF4-FFF2-40B4-BE49-F238E27FC236}">
              <a16:creationId xmlns:a16="http://schemas.microsoft.com/office/drawing/2014/main" id="{A213D4F4-C8A1-4EF7-AEC7-37F2B44130F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1" name="正方形/長方形 350">
          <a:extLst>
            <a:ext uri="{FF2B5EF4-FFF2-40B4-BE49-F238E27FC236}">
              <a16:creationId xmlns:a16="http://schemas.microsoft.com/office/drawing/2014/main" id="{7310BD02-C043-4663-BADD-725E1C3C43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2" name="正方形/長方形 351">
          <a:extLst>
            <a:ext uri="{FF2B5EF4-FFF2-40B4-BE49-F238E27FC236}">
              <a16:creationId xmlns:a16="http://schemas.microsoft.com/office/drawing/2014/main" id="{FA648C5D-2F2B-45C6-A7CC-579DD2706A8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3" name="正方形/長方形 352">
          <a:extLst>
            <a:ext uri="{FF2B5EF4-FFF2-40B4-BE49-F238E27FC236}">
              <a16:creationId xmlns:a16="http://schemas.microsoft.com/office/drawing/2014/main" id="{8CD7FA80-D53C-4075-925E-C7FAD563930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4" name="正方形/長方形 353">
          <a:extLst>
            <a:ext uri="{FF2B5EF4-FFF2-40B4-BE49-F238E27FC236}">
              <a16:creationId xmlns:a16="http://schemas.microsoft.com/office/drawing/2014/main" id="{B9E15DFE-6DBF-445E-B99D-DED3CF4AACE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5" name="正方形/長方形 354">
          <a:extLst>
            <a:ext uri="{FF2B5EF4-FFF2-40B4-BE49-F238E27FC236}">
              <a16:creationId xmlns:a16="http://schemas.microsoft.com/office/drawing/2014/main" id="{7D772983-5E68-47D3-AF14-42291E5F914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6" name="テキスト ボックス 355">
          <a:extLst>
            <a:ext uri="{FF2B5EF4-FFF2-40B4-BE49-F238E27FC236}">
              <a16:creationId xmlns:a16="http://schemas.microsoft.com/office/drawing/2014/main" id="{14C20C6B-B47E-40E2-AE4B-18F573EA2DB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7" name="直線コネクタ 356">
          <a:extLst>
            <a:ext uri="{FF2B5EF4-FFF2-40B4-BE49-F238E27FC236}">
              <a16:creationId xmlns:a16="http://schemas.microsoft.com/office/drawing/2014/main" id="{416582E1-B7B9-4073-A2AC-B2C8FE7D7F7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8" name="直線コネクタ 357">
          <a:extLst>
            <a:ext uri="{FF2B5EF4-FFF2-40B4-BE49-F238E27FC236}">
              <a16:creationId xmlns:a16="http://schemas.microsoft.com/office/drawing/2014/main" id="{5B432783-2C14-479E-98D9-BE27796DF14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9" name="テキスト ボックス 358">
          <a:extLst>
            <a:ext uri="{FF2B5EF4-FFF2-40B4-BE49-F238E27FC236}">
              <a16:creationId xmlns:a16="http://schemas.microsoft.com/office/drawing/2014/main" id="{A9914097-D827-4759-A8F9-C7AC24259FB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0" name="直線コネクタ 359">
          <a:extLst>
            <a:ext uri="{FF2B5EF4-FFF2-40B4-BE49-F238E27FC236}">
              <a16:creationId xmlns:a16="http://schemas.microsoft.com/office/drawing/2014/main" id="{67CDCAA5-AA1E-4BCE-92B3-E2EAFE77B1A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1" name="テキスト ボックス 360">
          <a:extLst>
            <a:ext uri="{FF2B5EF4-FFF2-40B4-BE49-F238E27FC236}">
              <a16:creationId xmlns:a16="http://schemas.microsoft.com/office/drawing/2014/main" id="{12F9FE0F-B136-40E7-B206-98F7DA132FD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2" name="直線コネクタ 361">
          <a:extLst>
            <a:ext uri="{FF2B5EF4-FFF2-40B4-BE49-F238E27FC236}">
              <a16:creationId xmlns:a16="http://schemas.microsoft.com/office/drawing/2014/main" id="{98EFFE07-92A8-4C53-B0E7-9C2873D7C17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3" name="テキスト ボックス 362">
          <a:extLst>
            <a:ext uri="{FF2B5EF4-FFF2-40B4-BE49-F238E27FC236}">
              <a16:creationId xmlns:a16="http://schemas.microsoft.com/office/drawing/2014/main" id="{75D48D3B-A432-4DDF-8040-1CC1705214E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4" name="直線コネクタ 363">
          <a:extLst>
            <a:ext uri="{FF2B5EF4-FFF2-40B4-BE49-F238E27FC236}">
              <a16:creationId xmlns:a16="http://schemas.microsoft.com/office/drawing/2014/main" id="{91E017B4-32C4-4983-AD30-CA68A1F2E01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5" name="テキスト ボックス 364">
          <a:extLst>
            <a:ext uri="{FF2B5EF4-FFF2-40B4-BE49-F238E27FC236}">
              <a16:creationId xmlns:a16="http://schemas.microsoft.com/office/drawing/2014/main" id="{B9046A25-6C36-4074-A3D9-3DFF6D8D5A3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6" name="直線コネクタ 365">
          <a:extLst>
            <a:ext uri="{FF2B5EF4-FFF2-40B4-BE49-F238E27FC236}">
              <a16:creationId xmlns:a16="http://schemas.microsoft.com/office/drawing/2014/main" id="{68E87892-735C-40E7-8E5B-1231EDB467D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7" name="テキスト ボックス 366">
          <a:extLst>
            <a:ext uri="{FF2B5EF4-FFF2-40B4-BE49-F238E27FC236}">
              <a16:creationId xmlns:a16="http://schemas.microsoft.com/office/drawing/2014/main" id="{E3C8D093-0F48-4B4A-B3F4-18840F5AA53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8" name="直線コネクタ 367">
          <a:extLst>
            <a:ext uri="{FF2B5EF4-FFF2-40B4-BE49-F238E27FC236}">
              <a16:creationId xmlns:a16="http://schemas.microsoft.com/office/drawing/2014/main" id="{61572489-9CD2-4FE2-8E73-C0EB4833103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9" name="テキスト ボックス 368">
          <a:extLst>
            <a:ext uri="{FF2B5EF4-FFF2-40B4-BE49-F238E27FC236}">
              <a16:creationId xmlns:a16="http://schemas.microsoft.com/office/drawing/2014/main" id="{D547685C-B429-4611-8F15-E6696175898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0" name="直線コネクタ 369">
          <a:extLst>
            <a:ext uri="{FF2B5EF4-FFF2-40B4-BE49-F238E27FC236}">
              <a16:creationId xmlns:a16="http://schemas.microsoft.com/office/drawing/2014/main" id="{A00E8A21-F9D8-4B7F-BED1-201669FD1B7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1" name="テキスト ボックス 370">
          <a:extLst>
            <a:ext uri="{FF2B5EF4-FFF2-40B4-BE49-F238E27FC236}">
              <a16:creationId xmlns:a16="http://schemas.microsoft.com/office/drawing/2014/main" id="{788AA087-1725-45B7-B753-14CBBCF4A7C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2" name="【消防施設】&#10;有形固定資産減価償却率グラフ枠">
          <a:extLst>
            <a:ext uri="{FF2B5EF4-FFF2-40B4-BE49-F238E27FC236}">
              <a16:creationId xmlns:a16="http://schemas.microsoft.com/office/drawing/2014/main" id="{124C8728-28E5-4B6B-A3C0-BEC1CB1704F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73" name="直線コネクタ 372">
          <a:extLst>
            <a:ext uri="{FF2B5EF4-FFF2-40B4-BE49-F238E27FC236}">
              <a16:creationId xmlns:a16="http://schemas.microsoft.com/office/drawing/2014/main" id="{B6A772C0-4E51-4BB6-B57D-D630241EFBE4}"/>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74" name="【消防施設】&#10;有形固定資産減価償却率最小値テキスト">
          <a:extLst>
            <a:ext uri="{FF2B5EF4-FFF2-40B4-BE49-F238E27FC236}">
              <a16:creationId xmlns:a16="http://schemas.microsoft.com/office/drawing/2014/main" id="{C349DC22-51E7-4406-A32A-D4F2D7E93E51}"/>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75" name="直線コネクタ 374">
          <a:extLst>
            <a:ext uri="{FF2B5EF4-FFF2-40B4-BE49-F238E27FC236}">
              <a16:creationId xmlns:a16="http://schemas.microsoft.com/office/drawing/2014/main" id="{E2C5B8EA-F534-4050-8DE1-0F29FC153D7C}"/>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6" name="【消防施設】&#10;有形固定資産減価償却率最大値テキスト">
          <a:extLst>
            <a:ext uri="{FF2B5EF4-FFF2-40B4-BE49-F238E27FC236}">
              <a16:creationId xmlns:a16="http://schemas.microsoft.com/office/drawing/2014/main" id="{38866F2C-F58F-4407-9D9B-D3B61299D671}"/>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7" name="直線コネクタ 376">
          <a:extLst>
            <a:ext uri="{FF2B5EF4-FFF2-40B4-BE49-F238E27FC236}">
              <a16:creationId xmlns:a16="http://schemas.microsoft.com/office/drawing/2014/main" id="{4A8B5975-1E46-46FE-BEFE-153A08A3DAF8}"/>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78" name="【消防施設】&#10;有形固定資産減価償却率平均値テキスト">
          <a:extLst>
            <a:ext uri="{FF2B5EF4-FFF2-40B4-BE49-F238E27FC236}">
              <a16:creationId xmlns:a16="http://schemas.microsoft.com/office/drawing/2014/main" id="{ED28E0D3-2159-4286-A8DF-78CD0CCC2230}"/>
            </a:ext>
          </a:extLst>
        </xdr:cNvPr>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79" name="フローチャート: 判断 378">
          <a:extLst>
            <a:ext uri="{FF2B5EF4-FFF2-40B4-BE49-F238E27FC236}">
              <a16:creationId xmlns:a16="http://schemas.microsoft.com/office/drawing/2014/main" id="{5E59F926-04BE-4FDB-ACF9-732770C530DF}"/>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80" name="フローチャート: 判断 379">
          <a:extLst>
            <a:ext uri="{FF2B5EF4-FFF2-40B4-BE49-F238E27FC236}">
              <a16:creationId xmlns:a16="http://schemas.microsoft.com/office/drawing/2014/main" id="{8DB34E1B-2FE3-4F2C-BB3E-8A66B02356BA}"/>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81" name="n_1aveValue【消防施設】&#10;有形固定資産減価償却率">
          <a:extLst>
            <a:ext uri="{FF2B5EF4-FFF2-40B4-BE49-F238E27FC236}">
              <a16:creationId xmlns:a16="http://schemas.microsoft.com/office/drawing/2014/main" id="{7668254C-88A1-4426-B2E8-E94FA27A8800}"/>
            </a:ext>
          </a:extLst>
        </xdr:cNvPr>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82" name="フローチャート: 判断 381">
          <a:extLst>
            <a:ext uri="{FF2B5EF4-FFF2-40B4-BE49-F238E27FC236}">
              <a16:creationId xmlns:a16="http://schemas.microsoft.com/office/drawing/2014/main" id="{846838C5-10C1-4426-95DF-76411591359E}"/>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83" name="n_2aveValue【消防施設】&#10;有形固定資産減価償却率">
          <a:extLst>
            <a:ext uri="{FF2B5EF4-FFF2-40B4-BE49-F238E27FC236}">
              <a16:creationId xmlns:a16="http://schemas.microsoft.com/office/drawing/2014/main" id="{0E2EE0C6-4FB8-4FE6-A722-F4929E818E83}"/>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4" name="テキスト ボックス 383">
          <a:extLst>
            <a:ext uri="{FF2B5EF4-FFF2-40B4-BE49-F238E27FC236}">
              <a16:creationId xmlns:a16="http://schemas.microsoft.com/office/drawing/2014/main" id="{9FF43D40-F21A-4D1A-BB9D-C30D1E9E486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5" name="テキスト ボックス 384">
          <a:extLst>
            <a:ext uri="{FF2B5EF4-FFF2-40B4-BE49-F238E27FC236}">
              <a16:creationId xmlns:a16="http://schemas.microsoft.com/office/drawing/2014/main" id="{BAE92B90-D6FC-48C8-9556-D1302648B51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6" name="テキスト ボックス 385">
          <a:extLst>
            <a:ext uri="{FF2B5EF4-FFF2-40B4-BE49-F238E27FC236}">
              <a16:creationId xmlns:a16="http://schemas.microsoft.com/office/drawing/2014/main" id="{15626C77-AB1A-45FD-B54E-6DA0B2D4F18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7" name="テキスト ボックス 386">
          <a:extLst>
            <a:ext uri="{FF2B5EF4-FFF2-40B4-BE49-F238E27FC236}">
              <a16:creationId xmlns:a16="http://schemas.microsoft.com/office/drawing/2014/main" id="{CE2377EC-3A1A-4798-B086-131576377F8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8" name="テキスト ボックス 387">
          <a:extLst>
            <a:ext uri="{FF2B5EF4-FFF2-40B4-BE49-F238E27FC236}">
              <a16:creationId xmlns:a16="http://schemas.microsoft.com/office/drawing/2014/main" id="{A10FC36D-1A04-4B2F-A1BF-2713E0AFB3E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126093</xdr:rowOff>
    </xdr:from>
    <xdr:to>
      <xdr:col>85</xdr:col>
      <xdr:colOff>177800</xdr:colOff>
      <xdr:row>78</xdr:row>
      <xdr:rowOff>56243</xdr:rowOff>
    </xdr:to>
    <xdr:sp macro="" textlink="">
      <xdr:nvSpPr>
        <xdr:cNvPr id="389" name="楕円 388">
          <a:extLst>
            <a:ext uri="{FF2B5EF4-FFF2-40B4-BE49-F238E27FC236}">
              <a16:creationId xmlns:a16="http://schemas.microsoft.com/office/drawing/2014/main" id="{B0196FCA-2933-46FB-A8F8-792C2040A3B9}"/>
            </a:ext>
          </a:extLst>
        </xdr:cNvPr>
        <xdr:cNvSpPr/>
      </xdr:nvSpPr>
      <xdr:spPr>
        <a:xfrm>
          <a:off x="162687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41020</xdr:rowOff>
    </xdr:from>
    <xdr:ext cx="405111" cy="259045"/>
    <xdr:sp macro="" textlink="">
      <xdr:nvSpPr>
        <xdr:cNvPr id="390" name="【消防施設】&#10;有形固定資産減価償却率該当値テキスト">
          <a:extLst>
            <a:ext uri="{FF2B5EF4-FFF2-40B4-BE49-F238E27FC236}">
              <a16:creationId xmlns:a16="http://schemas.microsoft.com/office/drawing/2014/main" id="{C73BF373-6B12-4FC6-8A62-516A8D0BDE76}"/>
            </a:ext>
          </a:extLst>
        </xdr:cNvPr>
        <xdr:cNvSpPr txBox="1"/>
      </xdr:nvSpPr>
      <xdr:spPr>
        <a:xfrm>
          <a:off x="16357600" y="13242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391" name="楕円 390">
          <a:extLst>
            <a:ext uri="{FF2B5EF4-FFF2-40B4-BE49-F238E27FC236}">
              <a16:creationId xmlns:a16="http://schemas.microsoft.com/office/drawing/2014/main" id="{24FB58B9-53A1-40D5-B94C-53BD13BB978A}"/>
            </a:ext>
          </a:extLst>
        </xdr:cNvPr>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5443</xdr:rowOff>
    </xdr:from>
    <xdr:to>
      <xdr:col>85</xdr:col>
      <xdr:colOff>127000</xdr:colOff>
      <xdr:row>78</xdr:row>
      <xdr:rowOff>38100</xdr:rowOff>
    </xdr:to>
    <xdr:cxnSp macro="">
      <xdr:nvCxnSpPr>
        <xdr:cNvPr id="392" name="直線コネクタ 391">
          <a:extLst>
            <a:ext uri="{FF2B5EF4-FFF2-40B4-BE49-F238E27FC236}">
              <a16:creationId xmlns:a16="http://schemas.microsoft.com/office/drawing/2014/main" id="{3B38302F-8B80-4B42-8AEB-C5EBDED06D15}"/>
            </a:ext>
          </a:extLst>
        </xdr:cNvPr>
        <xdr:cNvCxnSpPr/>
      </xdr:nvCxnSpPr>
      <xdr:spPr>
        <a:xfrm flipV="1">
          <a:off x="15481300" y="1337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105427</xdr:rowOff>
    </xdr:from>
    <xdr:ext cx="405111" cy="259045"/>
    <xdr:sp macro="" textlink="">
      <xdr:nvSpPr>
        <xdr:cNvPr id="393" name="n_1mainValue【消防施設】&#10;有形固定資産減価償却率">
          <a:extLst>
            <a:ext uri="{FF2B5EF4-FFF2-40B4-BE49-F238E27FC236}">
              <a16:creationId xmlns:a16="http://schemas.microsoft.com/office/drawing/2014/main" id="{07FAFB7B-3400-49BB-9C5A-16581E56EDDB}"/>
            </a:ext>
          </a:extLst>
        </xdr:cNvPr>
        <xdr:cNvSpPr txBox="1"/>
      </xdr:nvSpPr>
      <xdr:spPr>
        <a:xfrm>
          <a:off x="152660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4" name="正方形/長方形 393">
          <a:extLst>
            <a:ext uri="{FF2B5EF4-FFF2-40B4-BE49-F238E27FC236}">
              <a16:creationId xmlns:a16="http://schemas.microsoft.com/office/drawing/2014/main" id="{5A871D6D-D391-4168-90EB-05F26091605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5" name="正方形/長方形 394">
          <a:extLst>
            <a:ext uri="{FF2B5EF4-FFF2-40B4-BE49-F238E27FC236}">
              <a16:creationId xmlns:a16="http://schemas.microsoft.com/office/drawing/2014/main" id="{2FFBD7E7-D605-4D05-A899-9BB5E81E0F2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6" name="正方形/長方形 395">
          <a:extLst>
            <a:ext uri="{FF2B5EF4-FFF2-40B4-BE49-F238E27FC236}">
              <a16:creationId xmlns:a16="http://schemas.microsoft.com/office/drawing/2014/main" id="{CA1FFB35-49C7-4D27-BC6A-6365215E1D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7" name="正方形/長方形 396">
          <a:extLst>
            <a:ext uri="{FF2B5EF4-FFF2-40B4-BE49-F238E27FC236}">
              <a16:creationId xmlns:a16="http://schemas.microsoft.com/office/drawing/2014/main" id="{E8768C4A-8956-43EE-9106-5D2B3D41B06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8" name="正方形/長方形 397">
          <a:extLst>
            <a:ext uri="{FF2B5EF4-FFF2-40B4-BE49-F238E27FC236}">
              <a16:creationId xmlns:a16="http://schemas.microsoft.com/office/drawing/2014/main" id="{CCF0D051-3C75-4FDA-8442-8C56F325747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9" name="正方形/長方形 398">
          <a:extLst>
            <a:ext uri="{FF2B5EF4-FFF2-40B4-BE49-F238E27FC236}">
              <a16:creationId xmlns:a16="http://schemas.microsoft.com/office/drawing/2014/main" id="{9706A4A3-9DF5-46DE-9ECE-C02C2D62F39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0" name="正方形/長方形 399">
          <a:extLst>
            <a:ext uri="{FF2B5EF4-FFF2-40B4-BE49-F238E27FC236}">
              <a16:creationId xmlns:a16="http://schemas.microsoft.com/office/drawing/2014/main" id="{394C7533-2AC0-4126-B37F-4D15500276C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1" name="正方形/長方形 400">
          <a:extLst>
            <a:ext uri="{FF2B5EF4-FFF2-40B4-BE49-F238E27FC236}">
              <a16:creationId xmlns:a16="http://schemas.microsoft.com/office/drawing/2014/main" id="{2E98C086-848C-44C8-BAD4-C42F6143F10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2" name="テキスト ボックス 401">
          <a:extLst>
            <a:ext uri="{FF2B5EF4-FFF2-40B4-BE49-F238E27FC236}">
              <a16:creationId xmlns:a16="http://schemas.microsoft.com/office/drawing/2014/main" id="{9E016E6F-E5B9-4029-A7C1-E3EA3686BC5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3" name="直線コネクタ 402">
          <a:extLst>
            <a:ext uri="{FF2B5EF4-FFF2-40B4-BE49-F238E27FC236}">
              <a16:creationId xmlns:a16="http://schemas.microsoft.com/office/drawing/2014/main" id="{C2116529-64F3-433D-99D7-E5613C07C33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4" name="直線コネクタ 403">
          <a:extLst>
            <a:ext uri="{FF2B5EF4-FFF2-40B4-BE49-F238E27FC236}">
              <a16:creationId xmlns:a16="http://schemas.microsoft.com/office/drawing/2014/main" id="{A9EB7A9E-7882-4A7D-B479-3A7F92F68AB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5" name="テキスト ボックス 404">
          <a:extLst>
            <a:ext uri="{FF2B5EF4-FFF2-40B4-BE49-F238E27FC236}">
              <a16:creationId xmlns:a16="http://schemas.microsoft.com/office/drawing/2014/main" id="{087F8B78-7206-4BE2-9D4B-289BEADE797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6" name="直線コネクタ 405">
          <a:extLst>
            <a:ext uri="{FF2B5EF4-FFF2-40B4-BE49-F238E27FC236}">
              <a16:creationId xmlns:a16="http://schemas.microsoft.com/office/drawing/2014/main" id="{2FC9999B-1197-44AF-8C52-96E2FF91A91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7" name="テキスト ボックス 406">
          <a:extLst>
            <a:ext uri="{FF2B5EF4-FFF2-40B4-BE49-F238E27FC236}">
              <a16:creationId xmlns:a16="http://schemas.microsoft.com/office/drawing/2014/main" id="{5EF623CB-04A0-4A21-BA1D-DFAA7088942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8" name="直線コネクタ 407">
          <a:extLst>
            <a:ext uri="{FF2B5EF4-FFF2-40B4-BE49-F238E27FC236}">
              <a16:creationId xmlns:a16="http://schemas.microsoft.com/office/drawing/2014/main" id="{0D30D0EF-252C-4287-A00B-A4F06D0B5A3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9" name="テキスト ボックス 408">
          <a:extLst>
            <a:ext uri="{FF2B5EF4-FFF2-40B4-BE49-F238E27FC236}">
              <a16:creationId xmlns:a16="http://schemas.microsoft.com/office/drawing/2014/main" id="{017946A9-3D03-476E-829C-A87A13F7507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0" name="直線コネクタ 409">
          <a:extLst>
            <a:ext uri="{FF2B5EF4-FFF2-40B4-BE49-F238E27FC236}">
              <a16:creationId xmlns:a16="http://schemas.microsoft.com/office/drawing/2014/main" id="{37BB21DE-43F4-4734-BE91-C34621E9AED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1" name="テキスト ボックス 410">
          <a:extLst>
            <a:ext uri="{FF2B5EF4-FFF2-40B4-BE49-F238E27FC236}">
              <a16:creationId xmlns:a16="http://schemas.microsoft.com/office/drawing/2014/main" id="{703308D0-A54E-44BD-A331-62795029C6B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2" name="直線コネクタ 411">
          <a:extLst>
            <a:ext uri="{FF2B5EF4-FFF2-40B4-BE49-F238E27FC236}">
              <a16:creationId xmlns:a16="http://schemas.microsoft.com/office/drawing/2014/main" id="{0558E422-AEDA-49F6-B4E7-4C24298A29B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3" name="テキスト ボックス 412">
          <a:extLst>
            <a:ext uri="{FF2B5EF4-FFF2-40B4-BE49-F238E27FC236}">
              <a16:creationId xmlns:a16="http://schemas.microsoft.com/office/drawing/2014/main" id="{984D7332-D23B-4BFC-95FD-93B404F2D94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4" name="直線コネクタ 413">
          <a:extLst>
            <a:ext uri="{FF2B5EF4-FFF2-40B4-BE49-F238E27FC236}">
              <a16:creationId xmlns:a16="http://schemas.microsoft.com/office/drawing/2014/main" id="{39D6AC1B-57C7-4FC1-921A-7265D7A7F0C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5" name="テキスト ボックス 414">
          <a:extLst>
            <a:ext uri="{FF2B5EF4-FFF2-40B4-BE49-F238E27FC236}">
              <a16:creationId xmlns:a16="http://schemas.microsoft.com/office/drawing/2014/main" id="{4518115B-C12C-4C93-9E14-9CC7B9A2DBB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6" name="【消防施設】&#10;一人当たり面積グラフ枠">
          <a:extLst>
            <a:ext uri="{FF2B5EF4-FFF2-40B4-BE49-F238E27FC236}">
              <a16:creationId xmlns:a16="http://schemas.microsoft.com/office/drawing/2014/main" id="{15216F90-61B9-4A1A-AE7F-76E6C481D2E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17" name="直線コネクタ 416">
          <a:extLst>
            <a:ext uri="{FF2B5EF4-FFF2-40B4-BE49-F238E27FC236}">
              <a16:creationId xmlns:a16="http://schemas.microsoft.com/office/drawing/2014/main" id="{5E954E7B-B568-4FA5-9125-F033FED8B5B4}"/>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18" name="【消防施設】&#10;一人当たり面積最小値テキスト">
          <a:extLst>
            <a:ext uri="{FF2B5EF4-FFF2-40B4-BE49-F238E27FC236}">
              <a16:creationId xmlns:a16="http://schemas.microsoft.com/office/drawing/2014/main" id="{C28D3F04-01ED-4227-B03C-953BEF224CAE}"/>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19" name="直線コネクタ 418">
          <a:extLst>
            <a:ext uri="{FF2B5EF4-FFF2-40B4-BE49-F238E27FC236}">
              <a16:creationId xmlns:a16="http://schemas.microsoft.com/office/drawing/2014/main" id="{6BFF12D2-2967-4EC0-809A-5EE91651EB93}"/>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20" name="【消防施設】&#10;一人当たり面積最大値テキスト">
          <a:extLst>
            <a:ext uri="{FF2B5EF4-FFF2-40B4-BE49-F238E27FC236}">
              <a16:creationId xmlns:a16="http://schemas.microsoft.com/office/drawing/2014/main" id="{DE6F6C69-0564-4688-9E04-9D31D24AB635}"/>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21" name="直線コネクタ 420">
          <a:extLst>
            <a:ext uri="{FF2B5EF4-FFF2-40B4-BE49-F238E27FC236}">
              <a16:creationId xmlns:a16="http://schemas.microsoft.com/office/drawing/2014/main" id="{613489F1-83AE-43A4-A45F-623531EEEA4B}"/>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422" name="【消防施設】&#10;一人当たり面積平均値テキスト">
          <a:extLst>
            <a:ext uri="{FF2B5EF4-FFF2-40B4-BE49-F238E27FC236}">
              <a16:creationId xmlns:a16="http://schemas.microsoft.com/office/drawing/2014/main" id="{D975FCA6-CB1A-4115-8C9F-7930EE656856}"/>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23" name="フローチャート: 判断 422">
          <a:extLst>
            <a:ext uri="{FF2B5EF4-FFF2-40B4-BE49-F238E27FC236}">
              <a16:creationId xmlns:a16="http://schemas.microsoft.com/office/drawing/2014/main" id="{83C1997F-460C-4403-AE0E-B873C9A87EE2}"/>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24" name="フローチャート: 判断 423">
          <a:extLst>
            <a:ext uri="{FF2B5EF4-FFF2-40B4-BE49-F238E27FC236}">
              <a16:creationId xmlns:a16="http://schemas.microsoft.com/office/drawing/2014/main" id="{F9391113-A776-46D6-98BC-5ED7CDE3FE1D}"/>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25" name="n_1aveValue【消防施設】&#10;一人当たり面積">
          <a:extLst>
            <a:ext uri="{FF2B5EF4-FFF2-40B4-BE49-F238E27FC236}">
              <a16:creationId xmlns:a16="http://schemas.microsoft.com/office/drawing/2014/main" id="{FFB59D94-BA0E-41B0-85F7-AEA60D7C80E2}"/>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26" name="フローチャート: 判断 425">
          <a:extLst>
            <a:ext uri="{FF2B5EF4-FFF2-40B4-BE49-F238E27FC236}">
              <a16:creationId xmlns:a16="http://schemas.microsoft.com/office/drawing/2014/main" id="{712FFC24-54C4-4530-9BA6-86D9FE6259DF}"/>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27" name="n_2aveValue【消防施設】&#10;一人当たり面積">
          <a:extLst>
            <a:ext uri="{FF2B5EF4-FFF2-40B4-BE49-F238E27FC236}">
              <a16:creationId xmlns:a16="http://schemas.microsoft.com/office/drawing/2014/main" id="{E99E6EF8-3D92-4D11-955E-761BB1DAF2BF}"/>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492521AD-629F-449E-BE84-43B076D971F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3627FC6F-EC40-45BE-8059-671B275A9E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BF5306C7-6893-408C-824A-408D2AB8F9C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A5B05ECE-903E-4F4D-905B-8D801A2D77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992399C8-6E54-472E-976B-D77A151A1C0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7493</xdr:rowOff>
    </xdr:from>
    <xdr:to>
      <xdr:col>116</xdr:col>
      <xdr:colOff>114300</xdr:colOff>
      <xdr:row>86</xdr:row>
      <xdr:rowOff>109093</xdr:rowOff>
    </xdr:to>
    <xdr:sp macro="" textlink="">
      <xdr:nvSpPr>
        <xdr:cNvPr id="433" name="楕円 432">
          <a:extLst>
            <a:ext uri="{FF2B5EF4-FFF2-40B4-BE49-F238E27FC236}">
              <a16:creationId xmlns:a16="http://schemas.microsoft.com/office/drawing/2014/main" id="{275DB86E-E912-4CA6-A08B-245BE31B3970}"/>
            </a:ext>
          </a:extLst>
        </xdr:cNvPr>
        <xdr:cNvSpPr/>
      </xdr:nvSpPr>
      <xdr:spPr>
        <a:xfrm>
          <a:off x="22110700" y="147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93870</xdr:rowOff>
    </xdr:from>
    <xdr:ext cx="469744" cy="259045"/>
    <xdr:sp macro="" textlink="">
      <xdr:nvSpPr>
        <xdr:cNvPr id="434" name="【消防施設】&#10;一人当たり面積該当値テキスト">
          <a:extLst>
            <a:ext uri="{FF2B5EF4-FFF2-40B4-BE49-F238E27FC236}">
              <a16:creationId xmlns:a16="http://schemas.microsoft.com/office/drawing/2014/main" id="{3BB6C81A-96AB-4FAA-A57F-2DAC190B51EC}"/>
            </a:ext>
          </a:extLst>
        </xdr:cNvPr>
        <xdr:cNvSpPr txBox="1"/>
      </xdr:nvSpPr>
      <xdr:spPr>
        <a:xfrm>
          <a:off x="22199600" y="1466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8637</xdr:rowOff>
    </xdr:from>
    <xdr:to>
      <xdr:col>112</xdr:col>
      <xdr:colOff>38100</xdr:colOff>
      <xdr:row>86</xdr:row>
      <xdr:rowOff>110237</xdr:rowOff>
    </xdr:to>
    <xdr:sp macro="" textlink="">
      <xdr:nvSpPr>
        <xdr:cNvPr id="435" name="楕円 434">
          <a:extLst>
            <a:ext uri="{FF2B5EF4-FFF2-40B4-BE49-F238E27FC236}">
              <a16:creationId xmlns:a16="http://schemas.microsoft.com/office/drawing/2014/main" id="{6B517F9E-DBF4-4B84-8DD0-080A306F42ED}"/>
            </a:ext>
          </a:extLst>
        </xdr:cNvPr>
        <xdr:cNvSpPr/>
      </xdr:nvSpPr>
      <xdr:spPr>
        <a:xfrm>
          <a:off x="21272500" y="14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58293</xdr:rowOff>
    </xdr:from>
    <xdr:to>
      <xdr:col>116</xdr:col>
      <xdr:colOff>63500</xdr:colOff>
      <xdr:row>86</xdr:row>
      <xdr:rowOff>59437</xdr:rowOff>
    </xdr:to>
    <xdr:cxnSp macro="">
      <xdr:nvCxnSpPr>
        <xdr:cNvPr id="436" name="直線コネクタ 435">
          <a:extLst>
            <a:ext uri="{FF2B5EF4-FFF2-40B4-BE49-F238E27FC236}">
              <a16:creationId xmlns:a16="http://schemas.microsoft.com/office/drawing/2014/main" id="{86EA5011-BC52-45F7-89BF-2272A94BB49E}"/>
            </a:ext>
          </a:extLst>
        </xdr:cNvPr>
        <xdr:cNvCxnSpPr/>
      </xdr:nvCxnSpPr>
      <xdr:spPr>
        <a:xfrm flipV="1">
          <a:off x="21323300" y="14802993"/>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101364</xdr:rowOff>
    </xdr:from>
    <xdr:ext cx="469744" cy="259045"/>
    <xdr:sp macro="" textlink="">
      <xdr:nvSpPr>
        <xdr:cNvPr id="437" name="n_1mainValue【消防施設】&#10;一人当たり面積">
          <a:extLst>
            <a:ext uri="{FF2B5EF4-FFF2-40B4-BE49-F238E27FC236}">
              <a16:creationId xmlns:a16="http://schemas.microsoft.com/office/drawing/2014/main" id="{5D66BFB0-EF8B-4FFA-9C03-6B4B0554DE2B}"/>
            </a:ext>
          </a:extLst>
        </xdr:cNvPr>
        <xdr:cNvSpPr txBox="1"/>
      </xdr:nvSpPr>
      <xdr:spPr>
        <a:xfrm>
          <a:off x="21075727"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a:extLst>
            <a:ext uri="{FF2B5EF4-FFF2-40B4-BE49-F238E27FC236}">
              <a16:creationId xmlns:a16="http://schemas.microsoft.com/office/drawing/2014/main" id="{13CDD9C3-DEF7-43B6-B9F7-FCFEAC111E9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a:extLst>
            <a:ext uri="{FF2B5EF4-FFF2-40B4-BE49-F238E27FC236}">
              <a16:creationId xmlns:a16="http://schemas.microsoft.com/office/drawing/2014/main" id="{434E5E53-5610-43A1-A580-DC1A535FFAF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a:extLst>
            <a:ext uri="{FF2B5EF4-FFF2-40B4-BE49-F238E27FC236}">
              <a16:creationId xmlns:a16="http://schemas.microsoft.com/office/drawing/2014/main" id="{B2DC1170-14B6-4990-AD28-BECB4E5017E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a:extLst>
            <a:ext uri="{FF2B5EF4-FFF2-40B4-BE49-F238E27FC236}">
              <a16:creationId xmlns:a16="http://schemas.microsoft.com/office/drawing/2014/main" id="{FAA50B0D-F45B-42AE-B7B9-48A9BF95076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a:extLst>
            <a:ext uri="{FF2B5EF4-FFF2-40B4-BE49-F238E27FC236}">
              <a16:creationId xmlns:a16="http://schemas.microsoft.com/office/drawing/2014/main" id="{747E36F5-E013-47E0-9287-A4C57EE151B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a:extLst>
            <a:ext uri="{FF2B5EF4-FFF2-40B4-BE49-F238E27FC236}">
              <a16:creationId xmlns:a16="http://schemas.microsoft.com/office/drawing/2014/main" id="{6744BB61-EBFC-487D-B62C-43F1A38AEB2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a:extLst>
            <a:ext uri="{FF2B5EF4-FFF2-40B4-BE49-F238E27FC236}">
              <a16:creationId xmlns:a16="http://schemas.microsoft.com/office/drawing/2014/main" id="{46CA47D5-9976-4DE4-8128-1ECCC9E2D78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a:extLst>
            <a:ext uri="{FF2B5EF4-FFF2-40B4-BE49-F238E27FC236}">
              <a16:creationId xmlns:a16="http://schemas.microsoft.com/office/drawing/2014/main" id="{55CEDD25-6DD9-4A05-9C23-F65F305D12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a:extLst>
            <a:ext uri="{FF2B5EF4-FFF2-40B4-BE49-F238E27FC236}">
              <a16:creationId xmlns:a16="http://schemas.microsoft.com/office/drawing/2014/main" id="{027D36C7-309C-4900-AC1E-8C4E1626DE2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a:extLst>
            <a:ext uri="{FF2B5EF4-FFF2-40B4-BE49-F238E27FC236}">
              <a16:creationId xmlns:a16="http://schemas.microsoft.com/office/drawing/2014/main" id="{E167DD4E-BD10-43C5-94E4-19BFED970C1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8" name="直線コネクタ 447">
          <a:extLst>
            <a:ext uri="{FF2B5EF4-FFF2-40B4-BE49-F238E27FC236}">
              <a16:creationId xmlns:a16="http://schemas.microsoft.com/office/drawing/2014/main" id="{F3318E61-4221-4D67-B99C-FF81FE4C7FF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9" name="テキスト ボックス 448">
          <a:extLst>
            <a:ext uri="{FF2B5EF4-FFF2-40B4-BE49-F238E27FC236}">
              <a16:creationId xmlns:a16="http://schemas.microsoft.com/office/drawing/2014/main" id="{6527B6B1-6957-4B14-921B-EF6AB6FF2EA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0" name="直線コネクタ 449">
          <a:extLst>
            <a:ext uri="{FF2B5EF4-FFF2-40B4-BE49-F238E27FC236}">
              <a16:creationId xmlns:a16="http://schemas.microsoft.com/office/drawing/2014/main" id="{447BEBB9-60B8-41B2-BF81-C6328126F7E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1" name="テキスト ボックス 450">
          <a:extLst>
            <a:ext uri="{FF2B5EF4-FFF2-40B4-BE49-F238E27FC236}">
              <a16:creationId xmlns:a16="http://schemas.microsoft.com/office/drawing/2014/main" id="{D358ACB0-E974-4900-AB71-3F79AAA8260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2" name="直線コネクタ 451">
          <a:extLst>
            <a:ext uri="{FF2B5EF4-FFF2-40B4-BE49-F238E27FC236}">
              <a16:creationId xmlns:a16="http://schemas.microsoft.com/office/drawing/2014/main" id="{A3AFAE50-4368-4DF3-B7E2-D82CE8F8335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3" name="テキスト ボックス 452">
          <a:extLst>
            <a:ext uri="{FF2B5EF4-FFF2-40B4-BE49-F238E27FC236}">
              <a16:creationId xmlns:a16="http://schemas.microsoft.com/office/drawing/2014/main" id="{271E9906-D430-4BAD-B2E3-D34C8DE04B4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4" name="直線コネクタ 453">
          <a:extLst>
            <a:ext uri="{FF2B5EF4-FFF2-40B4-BE49-F238E27FC236}">
              <a16:creationId xmlns:a16="http://schemas.microsoft.com/office/drawing/2014/main" id="{867C6D2C-32FC-4FC9-8185-B87500BEE09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5" name="テキスト ボックス 454">
          <a:extLst>
            <a:ext uri="{FF2B5EF4-FFF2-40B4-BE49-F238E27FC236}">
              <a16:creationId xmlns:a16="http://schemas.microsoft.com/office/drawing/2014/main" id="{E5F50CED-200E-42C4-B153-029E3BC54C1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6" name="直線コネクタ 455">
          <a:extLst>
            <a:ext uri="{FF2B5EF4-FFF2-40B4-BE49-F238E27FC236}">
              <a16:creationId xmlns:a16="http://schemas.microsoft.com/office/drawing/2014/main" id="{0DFD9091-0773-4373-A392-5343873FA2A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7" name="テキスト ボックス 456">
          <a:extLst>
            <a:ext uri="{FF2B5EF4-FFF2-40B4-BE49-F238E27FC236}">
              <a16:creationId xmlns:a16="http://schemas.microsoft.com/office/drawing/2014/main" id="{7637473E-FF83-4044-B897-0D780BB786E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8" name="直線コネクタ 457">
          <a:extLst>
            <a:ext uri="{FF2B5EF4-FFF2-40B4-BE49-F238E27FC236}">
              <a16:creationId xmlns:a16="http://schemas.microsoft.com/office/drawing/2014/main" id="{677F2691-D537-40B6-9046-DE5F5BEA619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9" name="テキスト ボックス 458">
          <a:extLst>
            <a:ext uri="{FF2B5EF4-FFF2-40B4-BE49-F238E27FC236}">
              <a16:creationId xmlns:a16="http://schemas.microsoft.com/office/drawing/2014/main" id="{33803720-960B-4FBA-B76A-1C10B699520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a:extLst>
            <a:ext uri="{FF2B5EF4-FFF2-40B4-BE49-F238E27FC236}">
              <a16:creationId xmlns:a16="http://schemas.microsoft.com/office/drawing/2014/main" id="{C6CC5109-05CC-471A-8DF7-2935C1E1C4B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EE99F3A7-FA3E-44D9-B2C7-A1650A33D09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a:extLst>
            <a:ext uri="{FF2B5EF4-FFF2-40B4-BE49-F238E27FC236}">
              <a16:creationId xmlns:a16="http://schemas.microsoft.com/office/drawing/2014/main" id="{98995E70-AFC5-4C7C-A51A-04CDC77563D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63" name="直線コネクタ 462">
          <a:extLst>
            <a:ext uri="{FF2B5EF4-FFF2-40B4-BE49-F238E27FC236}">
              <a16:creationId xmlns:a16="http://schemas.microsoft.com/office/drawing/2014/main" id="{AD3F3083-B0F2-4606-9978-1526AFA9F2A7}"/>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64" name="【庁舎】&#10;有形固定資産減価償却率最小値テキスト">
          <a:extLst>
            <a:ext uri="{FF2B5EF4-FFF2-40B4-BE49-F238E27FC236}">
              <a16:creationId xmlns:a16="http://schemas.microsoft.com/office/drawing/2014/main" id="{6F4A6350-9B64-404B-A1D9-12893F7049D1}"/>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65" name="直線コネクタ 464">
          <a:extLst>
            <a:ext uri="{FF2B5EF4-FFF2-40B4-BE49-F238E27FC236}">
              <a16:creationId xmlns:a16="http://schemas.microsoft.com/office/drawing/2014/main" id="{B6044463-5BE9-47BE-84E2-5A6E17B3AF5A}"/>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6" name="【庁舎】&#10;有形固定資産減価償却率最大値テキスト">
          <a:extLst>
            <a:ext uri="{FF2B5EF4-FFF2-40B4-BE49-F238E27FC236}">
              <a16:creationId xmlns:a16="http://schemas.microsoft.com/office/drawing/2014/main" id="{198044D1-F629-4F31-97FE-FA2E4E1D76C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7" name="直線コネクタ 466">
          <a:extLst>
            <a:ext uri="{FF2B5EF4-FFF2-40B4-BE49-F238E27FC236}">
              <a16:creationId xmlns:a16="http://schemas.microsoft.com/office/drawing/2014/main" id="{338473FB-D16D-42CC-A7A6-EF11BA08081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68" name="【庁舎】&#10;有形固定資産減価償却率平均値テキスト">
          <a:extLst>
            <a:ext uri="{FF2B5EF4-FFF2-40B4-BE49-F238E27FC236}">
              <a16:creationId xmlns:a16="http://schemas.microsoft.com/office/drawing/2014/main" id="{F0AED6E1-8551-404B-ADAC-7F91475FF370}"/>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69" name="フローチャート: 判断 468">
          <a:extLst>
            <a:ext uri="{FF2B5EF4-FFF2-40B4-BE49-F238E27FC236}">
              <a16:creationId xmlns:a16="http://schemas.microsoft.com/office/drawing/2014/main" id="{2D55DD4E-7C4A-44D1-8B89-DB0D67F70657}"/>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70" name="フローチャート: 判断 469">
          <a:extLst>
            <a:ext uri="{FF2B5EF4-FFF2-40B4-BE49-F238E27FC236}">
              <a16:creationId xmlns:a16="http://schemas.microsoft.com/office/drawing/2014/main" id="{874D7E56-E72E-476C-B37E-394E9A9B1E95}"/>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71" name="n_1aveValue【庁舎】&#10;有形固定資産減価償却率">
          <a:extLst>
            <a:ext uri="{FF2B5EF4-FFF2-40B4-BE49-F238E27FC236}">
              <a16:creationId xmlns:a16="http://schemas.microsoft.com/office/drawing/2014/main" id="{D29A8D2E-D18A-4B25-A4B9-5833D305FDDC}"/>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72" name="フローチャート: 判断 471">
          <a:extLst>
            <a:ext uri="{FF2B5EF4-FFF2-40B4-BE49-F238E27FC236}">
              <a16:creationId xmlns:a16="http://schemas.microsoft.com/office/drawing/2014/main" id="{B147F1CE-506F-4E76-807A-780601F02FDC}"/>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73" name="n_2aveValue【庁舎】&#10;有形固定資産減価償却率">
          <a:extLst>
            <a:ext uri="{FF2B5EF4-FFF2-40B4-BE49-F238E27FC236}">
              <a16:creationId xmlns:a16="http://schemas.microsoft.com/office/drawing/2014/main" id="{E656C7BB-8BC5-4D6D-B2F9-3146FF25BA2E}"/>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C0F2E1D-01F7-4305-BCAF-42030F45F2C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5052241-1A65-4B9C-B5A0-B926FAB12DF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887D898-9F73-4485-843F-29ABC2DB18E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A03B7F08-54DD-4ECE-8A05-2ADC925A54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2B8F4632-C6D3-47E4-A456-7D824C211C1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74386</xdr:rowOff>
    </xdr:from>
    <xdr:to>
      <xdr:col>85</xdr:col>
      <xdr:colOff>177800</xdr:colOff>
      <xdr:row>103</xdr:row>
      <xdr:rowOff>4536</xdr:rowOff>
    </xdr:to>
    <xdr:sp macro="" textlink="">
      <xdr:nvSpPr>
        <xdr:cNvPr id="479" name="楕円 478">
          <a:extLst>
            <a:ext uri="{FF2B5EF4-FFF2-40B4-BE49-F238E27FC236}">
              <a16:creationId xmlns:a16="http://schemas.microsoft.com/office/drawing/2014/main" id="{EE443ACC-8DEF-4F16-8989-8CF32F68F71E}"/>
            </a:ext>
          </a:extLst>
        </xdr:cNvPr>
        <xdr:cNvSpPr/>
      </xdr:nvSpPr>
      <xdr:spPr>
        <a:xfrm>
          <a:off x="16268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97263</xdr:rowOff>
    </xdr:from>
    <xdr:ext cx="405111" cy="259045"/>
    <xdr:sp macro="" textlink="">
      <xdr:nvSpPr>
        <xdr:cNvPr id="480" name="【庁舎】&#10;有形固定資産減価償却率該当値テキスト">
          <a:extLst>
            <a:ext uri="{FF2B5EF4-FFF2-40B4-BE49-F238E27FC236}">
              <a16:creationId xmlns:a16="http://schemas.microsoft.com/office/drawing/2014/main" id="{45F84E0C-F36E-4810-A522-1AB89D99D481}"/>
            </a:ext>
          </a:extLst>
        </xdr:cNvPr>
        <xdr:cNvSpPr txBox="1"/>
      </xdr:nvSpPr>
      <xdr:spPr>
        <a:xfrm>
          <a:off x="16357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481" name="楕円 480">
          <a:extLst>
            <a:ext uri="{FF2B5EF4-FFF2-40B4-BE49-F238E27FC236}">
              <a16:creationId xmlns:a16="http://schemas.microsoft.com/office/drawing/2014/main" id="{2913166E-97FC-4501-B07D-278059F3F83A}"/>
            </a:ext>
          </a:extLst>
        </xdr:cNvPr>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125186</xdr:rowOff>
    </xdr:from>
    <xdr:to>
      <xdr:col>85</xdr:col>
      <xdr:colOff>127000</xdr:colOff>
      <xdr:row>102</xdr:row>
      <xdr:rowOff>157843</xdr:rowOff>
    </xdr:to>
    <xdr:cxnSp macro="">
      <xdr:nvCxnSpPr>
        <xdr:cNvPr id="482" name="直線コネクタ 481">
          <a:extLst>
            <a:ext uri="{FF2B5EF4-FFF2-40B4-BE49-F238E27FC236}">
              <a16:creationId xmlns:a16="http://schemas.microsoft.com/office/drawing/2014/main" id="{9CFB23B3-33EB-4D4D-874E-8C865531642C}"/>
            </a:ext>
          </a:extLst>
        </xdr:cNvPr>
        <xdr:cNvCxnSpPr/>
      </xdr:nvCxnSpPr>
      <xdr:spPr>
        <a:xfrm flipV="1">
          <a:off x="15481300" y="1761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53720</xdr:rowOff>
    </xdr:from>
    <xdr:ext cx="405111" cy="259045"/>
    <xdr:sp macro="" textlink="">
      <xdr:nvSpPr>
        <xdr:cNvPr id="483" name="n_1mainValue【庁舎】&#10;有形固定資産減価償却率">
          <a:extLst>
            <a:ext uri="{FF2B5EF4-FFF2-40B4-BE49-F238E27FC236}">
              <a16:creationId xmlns:a16="http://schemas.microsoft.com/office/drawing/2014/main" id="{F5975EFD-2472-4002-A00E-F1F521548A3A}"/>
            </a:ext>
          </a:extLst>
        </xdr:cNvPr>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a:extLst>
            <a:ext uri="{FF2B5EF4-FFF2-40B4-BE49-F238E27FC236}">
              <a16:creationId xmlns:a16="http://schemas.microsoft.com/office/drawing/2014/main" id="{FF53DA4B-2907-4FE2-9CF8-41E677D7D74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a:extLst>
            <a:ext uri="{FF2B5EF4-FFF2-40B4-BE49-F238E27FC236}">
              <a16:creationId xmlns:a16="http://schemas.microsoft.com/office/drawing/2014/main" id="{E5E50ADD-C310-477C-93DF-F1532CE9EF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a:extLst>
            <a:ext uri="{FF2B5EF4-FFF2-40B4-BE49-F238E27FC236}">
              <a16:creationId xmlns:a16="http://schemas.microsoft.com/office/drawing/2014/main" id="{529402BD-1728-484F-990A-7112444953C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a:extLst>
            <a:ext uri="{FF2B5EF4-FFF2-40B4-BE49-F238E27FC236}">
              <a16:creationId xmlns:a16="http://schemas.microsoft.com/office/drawing/2014/main" id="{C5F3DB68-51AB-4D9E-AD9B-7065AA287E6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a:extLst>
            <a:ext uri="{FF2B5EF4-FFF2-40B4-BE49-F238E27FC236}">
              <a16:creationId xmlns:a16="http://schemas.microsoft.com/office/drawing/2014/main" id="{B2944E3C-0F92-4651-89F8-2D0D14E5DA0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a:extLst>
            <a:ext uri="{FF2B5EF4-FFF2-40B4-BE49-F238E27FC236}">
              <a16:creationId xmlns:a16="http://schemas.microsoft.com/office/drawing/2014/main" id="{4E6EC3B4-A6D1-47B4-A21C-F3E7C5FBC5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a:extLst>
            <a:ext uri="{FF2B5EF4-FFF2-40B4-BE49-F238E27FC236}">
              <a16:creationId xmlns:a16="http://schemas.microsoft.com/office/drawing/2014/main" id="{76FC9C6B-1C75-499F-979B-E2CF084BA21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a:extLst>
            <a:ext uri="{FF2B5EF4-FFF2-40B4-BE49-F238E27FC236}">
              <a16:creationId xmlns:a16="http://schemas.microsoft.com/office/drawing/2014/main" id="{4FC17CF1-DD3F-4AC5-AF33-A9347A08F1E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a:extLst>
            <a:ext uri="{FF2B5EF4-FFF2-40B4-BE49-F238E27FC236}">
              <a16:creationId xmlns:a16="http://schemas.microsoft.com/office/drawing/2014/main" id="{84E0977B-944C-434C-BB71-0CD12775F3F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a:extLst>
            <a:ext uri="{FF2B5EF4-FFF2-40B4-BE49-F238E27FC236}">
              <a16:creationId xmlns:a16="http://schemas.microsoft.com/office/drawing/2014/main" id="{226B21B8-EF11-49B6-8AA2-8CA72502754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4" name="直線コネクタ 493">
          <a:extLst>
            <a:ext uri="{FF2B5EF4-FFF2-40B4-BE49-F238E27FC236}">
              <a16:creationId xmlns:a16="http://schemas.microsoft.com/office/drawing/2014/main" id="{60B0759C-A13C-41FA-BB02-8F5975E9FD9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5" name="テキスト ボックス 494">
          <a:extLst>
            <a:ext uri="{FF2B5EF4-FFF2-40B4-BE49-F238E27FC236}">
              <a16:creationId xmlns:a16="http://schemas.microsoft.com/office/drawing/2014/main" id="{9D1A6FCF-43C3-4D0D-B944-5DFA7B0ABCB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6" name="直線コネクタ 495">
          <a:extLst>
            <a:ext uri="{FF2B5EF4-FFF2-40B4-BE49-F238E27FC236}">
              <a16:creationId xmlns:a16="http://schemas.microsoft.com/office/drawing/2014/main" id="{83F3A3A0-5F9A-47DB-8013-65D75686615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7" name="テキスト ボックス 496">
          <a:extLst>
            <a:ext uri="{FF2B5EF4-FFF2-40B4-BE49-F238E27FC236}">
              <a16:creationId xmlns:a16="http://schemas.microsoft.com/office/drawing/2014/main" id="{1F7FAF18-1296-4744-A792-01FBE7EE57D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8" name="直線コネクタ 497">
          <a:extLst>
            <a:ext uri="{FF2B5EF4-FFF2-40B4-BE49-F238E27FC236}">
              <a16:creationId xmlns:a16="http://schemas.microsoft.com/office/drawing/2014/main" id="{6E858D6E-7FF6-4F86-8849-CADE22A8AF5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9" name="テキスト ボックス 498">
          <a:extLst>
            <a:ext uri="{FF2B5EF4-FFF2-40B4-BE49-F238E27FC236}">
              <a16:creationId xmlns:a16="http://schemas.microsoft.com/office/drawing/2014/main" id="{3215A746-E8EC-4008-9584-F0983D1A66F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00" name="直線コネクタ 499">
          <a:extLst>
            <a:ext uri="{FF2B5EF4-FFF2-40B4-BE49-F238E27FC236}">
              <a16:creationId xmlns:a16="http://schemas.microsoft.com/office/drawing/2014/main" id="{2A94D23C-ED80-400F-BC11-33B1648DD87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1" name="テキスト ボックス 500">
          <a:extLst>
            <a:ext uri="{FF2B5EF4-FFF2-40B4-BE49-F238E27FC236}">
              <a16:creationId xmlns:a16="http://schemas.microsoft.com/office/drawing/2014/main" id="{B38EA999-A795-4CDA-8DDE-59AD5ABFE8A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a:extLst>
            <a:ext uri="{FF2B5EF4-FFF2-40B4-BE49-F238E27FC236}">
              <a16:creationId xmlns:a16="http://schemas.microsoft.com/office/drawing/2014/main" id="{6A194F32-B3FF-4D46-B104-13A7A117CC2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3" name="テキスト ボックス 502">
          <a:extLst>
            <a:ext uri="{FF2B5EF4-FFF2-40B4-BE49-F238E27FC236}">
              <a16:creationId xmlns:a16="http://schemas.microsoft.com/office/drawing/2014/main" id="{B17CC4B5-0ACD-4611-B33E-C321BDCD583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庁舎】&#10;一人当たり面積グラフ枠">
          <a:extLst>
            <a:ext uri="{FF2B5EF4-FFF2-40B4-BE49-F238E27FC236}">
              <a16:creationId xmlns:a16="http://schemas.microsoft.com/office/drawing/2014/main" id="{CEDEBFCF-1D10-4072-B1C5-3EB9441641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05" name="直線コネクタ 504">
          <a:extLst>
            <a:ext uri="{FF2B5EF4-FFF2-40B4-BE49-F238E27FC236}">
              <a16:creationId xmlns:a16="http://schemas.microsoft.com/office/drawing/2014/main" id="{9BD865DB-CD07-4F3F-A937-9A122627CF3D}"/>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06" name="【庁舎】&#10;一人当たり面積最小値テキスト">
          <a:extLst>
            <a:ext uri="{FF2B5EF4-FFF2-40B4-BE49-F238E27FC236}">
              <a16:creationId xmlns:a16="http://schemas.microsoft.com/office/drawing/2014/main" id="{0895410F-6F1C-438D-A446-F96F35FCF75E}"/>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07" name="直線コネクタ 506">
          <a:extLst>
            <a:ext uri="{FF2B5EF4-FFF2-40B4-BE49-F238E27FC236}">
              <a16:creationId xmlns:a16="http://schemas.microsoft.com/office/drawing/2014/main" id="{5A1EC07E-E801-415B-B664-FE82D3A30389}"/>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08" name="【庁舎】&#10;一人当たり面積最大値テキスト">
          <a:extLst>
            <a:ext uri="{FF2B5EF4-FFF2-40B4-BE49-F238E27FC236}">
              <a16:creationId xmlns:a16="http://schemas.microsoft.com/office/drawing/2014/main" id="{DDB6F5E4-B45F-4BDC-BDAB-31EDBC807A18}"/>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09" name="直線コネクタ 508">
          <a:extLst>
            <a:ext uri="{FF2B5EF4-FFF2-40B4-BE49-F238E27FC236}">
              <a16:creationId xmlns:a16="http://schemas.microsoft.com/office/drawing/2014/main" id="{2F17BDBF-7AAB-4444-A6D0-5A28BDAD7F4D}"/>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510" name="【庁舎】&#10;一人当たり面積平均値テキスト">
          <a:extLst>
            <a:ext uri="{FF2B5EF4-FFF2-40B4-BE49-F238E27FC236}">
              <a16:creationId xmlns:a16="http://schemas.microsoft.com/office/drawing/2014/main" id="{2EB2C577-F802-4CD1-8BEF-9E59BA7B97BE}"/>
            </a:ext>
          </a:extLst>
        </xdr:cNvPr>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11" name="フローチャート: 判断 510">
          <a:extLst>
            <a:ext uri="{FF2B5EF4-FFF2-40B4-BE49-F238E27FC236}">
              <a16:creationId xmlns:a16="http://schemas.microsoft.com/office/drawing/2014/main" id="{EC8AB803-48D8-4891-8285-6194F26C5E52}"/>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12" name="フローチャート: 判断 511">
          <a:extLst>
            <a:ext uri="{FF2B5EF4-FFF2-40B4-BE49-F238E27FC236}">
              <a16:creationId xmlns:a16="http://schemas.microsoft.com/office/drawing/2014/main" id="{8848654F-491A-4DB7-94D8-B6F56D255072}"/>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13" name="n_1aveValue【庁舎】&#10;一人当たり面積">
          <a:extLst>
            <a:ext uri="{FF2B5EF4-FFF2-40B4-BE49-F238E27FC236}">
              <a16:creationId xmlns:a16="http://schemas.microsoft.com/office/drawing/2014/main" id="{511027F8-C438-4216-979C-C2B5C48EDB33}"/>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14" name="フローチャート: 判断 513">
          <a:extLst>
            <a:ext uri="{FF2B5EF4-FFF2-40B4-BE49-F238E27FC236}">
              <a16:creationId xmlns:a16="http://schemas.microsoft.com/office/drawing/2014/main" id="{B427987A-FB49-441D-87E7-306B42C00B4A}"/>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15" name="n_2aveValue【庁舎】&#10;一人当たり面積">
          <a:extLst>
            <a:ext uri="{FF2B5EF4-FFF2-40B4-BE49-F238E27FC236}">
              <a16:creationId xmlns:a16="http://schemas.microsoft.com/office/drawing/2014/main" id="{CEE5DF05-7AE2-473B-92E3-37FD5C0C070B}"/>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DAA9C564-947C-42AE-8380-85C65775947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19D2BFE0-A656-4650-91FF-878B137E8F8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7679D894-C798-4B66-AA47-947DCBD23B1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A64D5A92-9D46-44DB-A59F-4B74FC68CB7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F73B2CB5-81BA-4B19-829B-A244A179709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1626</xdr:rowOff>
    </xdr:from>
    <xdr:to>
      <xdr:col>116</xdr:col>
      <xdr:colOff>114300</xdr:colOff>
      <xdr:row>107</xdr:row>
      <xdr:rowOff>103226</xdr:rowOff>
    </xdr:to>
    <xdr:sp macro="" textlink="">
      <xdr:nvSpPr>
        <xdr:cNvPr id="521" name="楕円 520">
          <a:extLst>
            <a:ext uri="{FF2B5EF4-FFF2-40B4-BE49-F238E27FC236}">
              <a16:creationId xmlns:a16="http://schemas.microsoft.com/office/drawing/2014/main" id="{5882A7DB-58ED-4B5C-B568-87EC8E8843F9}"/>
            </a:ext>
          </a:extLst>
        </xdr:cNvPr>
        <xdr:cNvSpPr/>
      </xdr:nvSpPr>
      <xdr:spPr>
        <a:xfrm>
          <a:off x="22110700" y="183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138473</xdr:rowOff>
    </xdr:from>
    <xdr:ext cx="469744" cy="259045"/>
    <xdr:sp macro="" textlink="">
      <xdr:nvSpPr>
        <xdr:cNvPr id="522" name="【庁舎】&#10;一人当たり面積該当値テキスト">
          <a:extLst>
            <a:ext uri="{FF2B5EF4-FFF2-40B4-BE49-F238E27FC236}">
              <a16:creationId xmlns:a16="http://schemas.microsoft.com/office/drawing/2014/main" id="{98A27863-1A00-424E-B990-CC234031C815}"/>
            </a:ext>
          </a:extLst>
        </xdr:cNvPr>
        <xdr:cNvSpPr txBox="1"/>
      </xdr:nvSpPr>
      <xdr:spPr>
        <a:xfrm>
          <a:off x="22199600" y="1831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5511</xdr:rowOff>
    </xdr:from>
    <xdr:to>
      <xdr:col>112</xdr:col>
      <xdr:colOff>38100</xdr:colOff>
      <xdr:row>107</xdr:row>
      <xdr:rowOff>107111</xdr:rowOff>
    </xdr:to>
    <xdr:sp macro="" textlink="">
      <xdr:nvSpPr>
        <xdr:cNvPr id="523" name="楕円 522">
          <a:extLst>
            <a:ext uri="{FF2B5EF4-FFF2-40B4-BE49-F238E27FC236}">
              <a16:creationId xmlns:a16="http://schemas.microsoft.com/office/drawing/2014/main" id="{03499405-48AC-48AE-A887-911C51D9F2B4}"/>
            </a:ext>
          </a:extLst>
        </xdr:cNvPr>
        <xdr:cNvSpPr/>
      </xdr:nvSpPr>
      <xdr:spPr>
        <a:xfrm>
          <a:off x="21272500" y="183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52426</xdr:rowOff>
    </xdr:from>
    <xdr:to>
      <xdr:col>116</xdr:col>
      <xdr:colOff>63500</xdr:colOff>
      <xdr:row>107</xdr:row>
      <xdr:rowOff>56311</xdr:rowOff>
    </xdr:to>
    <xdr:cxnSp macro="">
      <xdr:nvCxnSpPr>
        <xdr:cNvPr id="524" name="直線コネクタ 523">
          <a:extLst>
            <a:ext uri="{FF2B5EF4-FFF2-40B4-BE49-F238E27FC236}">
              <a16:creationId xmlns:a16="http://schemas.microsoft.com/office/drawing/2014/main" id="{C6DD7613-3AF6-4EE8-9BDC-3BE28C4775F0}"/>
            </a:ext>
          </a:extLst>
        </xdr:cNvPr>
        <xdr:cNvCxnSpPr/>
      </xdr:nvCxnSpPr>
      <xdr:spPr>
        <a:xfrm flipV="1">
          <a:off x="21323300" y="18397576"/>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98238</xdr:rowOff>
    </xdr:from>
    <xdr:ext cx="469744" cy="259045"/>
    <xdr:sp macro="" textlink="">
      <xdr:nvSpPr>
        <xdr:cNvPr id="525" name="n_1mainValue【庁舎】&#10;一人当たり面積">
          <a:extLst>
            <a:ext uri="{FF2B5EF4-FFF2-40B4-BE49-F238E27FC236}">
              <a16:creationId xmlns:a16="http://schemas.microsoft.com/office/drawing/2014/main" id="{D46480C6-515D-4F8A-BFD3-C5C88109843A}"/>
            </a:ext>
          </a:extLst>
        </xdr:cNvPr>
        <xdr:cNvSpPr txBox="1"/>
      </xdr:nvSpPr>
      <xdr:spPr>
        <a:xfrm>
          <a:off x="21075727" y="1844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6" name="正方形/長方形 525">
          <a:extLst>
            <a:ext uri="{FF2B5EF4-FFF2-40B4-BE49-F238E27FC236}">
              <a16:creationId xmlns:a16="http://schemas.microsoft.com/office/drawing/2014/main" id="{0278240D-2FA3-4427-A345-2694351A98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7" name="正方形/長方形 526">
          <a:extLst>
            <a:ext uri="{FF2B5EF4-FFF2-40B4-BE49-F238E27FC236}">
              <a16:creationId xmlns:a16="http://schemas.microsoft.com/office/drawing/2014/main" id="{71A363EC-29F7-4B1D-B744-9A2E98CC558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8" name="テキスト ボックス 527">
          <a:extLst>
            <a:ext uri="{FF2B5EF4-FFF2-40B4-BE49-F238E27FC236}">
              <a16:creationId xmlns:a16="http://schemas.microsoft.com/office/drawing/2014/main" id="{03E76647-294B-4621-89BC-8A81A896298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一人当たり面積における数値については、過剰な施設を抱えているという認識も無いため、当町のような小規模自治体ではあまり参考にならないものと考えている。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「体育館・プール」をはじめとして体育施設は全体的に老朽化が進んでおり、大規模な改修や更新が必要な施設もあるが、軽微な修繕等で対応している現状にある。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その他「庁舎」についても更新時期の検討が必要な時期に来ているため、財源の確保とあわせて検討が必要である。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「消防施設」については高い減価償却率となっているが、統一的な基準として財務書類を整理する直前に中規模の改修を実施しており、使用に支障のない状態である。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
4,469
672.09
5,507,527
5,167,627
339,897
3,487,391
5,327,990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財政力指数の基となる基準財政需要額は近年横ばいが続いている。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収入については現状維持の状況であり、根幹となる町民税や固定資産税などの大幅な増加を見込むことは難しく、歳入の半分以上を地方交付税が占める財政構造は変わらないが、町内に施設を持つ大企業が設備投資を行っており、これらによる影響が次年度決算には多少現れるもの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引き続き事務の効率化などから経費の抑制を図るとともに、自主財源の確保に向けて努力する。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132927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132927</xdr:rowOff>
    </xdr:from>
    <xdr:to>
      <xdr:col>15</xdr:col>
      <xdr:colOff>82550</xdr:colOff>
      <xdr:row>44</xdr:row>
      <xdr:rowOff>132927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132927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9737</xdr:rowOff>
    </xdr:from>
    <xdr:to>
      <xdr:col>11</xdr:col>
      <xdr:colOff>82550</xdr:colOff>
      <xdr:row>44</xdr:row>
      <xdr:rowOff>111337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5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121514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82127</xdr:rowOff>
    </xdr:from>
    <xdr:to>
      <xdr:col>15</xdr:col>
      <xdr:colOff>133350</xdr:colOff>
      <xdr:row>45</xdr:row>
      <xdr:rowOff>12277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168504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だけ見ると類似団体よりも良い傾向にはあるが、継続的に取り組んできた経常的経費の削減も限界に近く、これ以上はなかなか難しい状況にある。一般財源収入の確保も難しい状況にはあるが、引き続き経常的経費（物件費等）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36649</xdr:rowOff>
    </xdr:from>
    <xdr:to>
      <xdr:col>23</xdr:col>
      <xdr:colOff>133350</xdr:colOff>
      <xdr:row>62</xdr:row>
      <xdr:rowOff>20320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495099"/>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142603</xdr:rowOff>
    </xdr:from>
    <xdr:to>
      <xdr:col>19</xdr:col>
      <xdr:colOff>133350</xdr:colOff>
      <xdr:row>61</xdr:row>
      <xdr:rowOff>36649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42960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142603</xdr:rowOff>
    </xdr:from>
    <xdr:to>
      <xdr:col>15</xdr:col>
      <xdr:colOff>82550</xdr:colOff>
      <xdr:row>61</xdr:row>
      <xdr:rowOff>15966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42960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52977</xdr:rowOff>
    </xdr:from>
    <xdr:to>
      <xdr:col>11</xdr:col>
      <xdr:colOff>31750</xdr:colOff>
      <xdr:row>61</xdr:row>
      <xdr:rowOff>15966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39977"/>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67854</xdr:rowOff>
    </xdr:from>
    <xdr:to>
      <xdr:col>11</xdr:col>
      <xdr:colOff>82550</xdr:colOff>
      <xdr:row>64</xdr:row>
      <xdr:rowOff>169454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154231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64605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157299</xdr:rowOff>
    </xdr:from>
    <xdr:to>
      <xdr:col>19</xdr:col>
      <xdr:colOff>184150</xdr:colOff>
      <xdr:row>61</xdr:row>
      <xdr:rowOff>87449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97626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1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91803</xdr:rowOff>
    </xdr:from>
    <xdr:to>
      <xdr:col>15</xdr:col>
      <xdr:colOff>133350</xdr:colOff>
      <xdr:row>61</xdr:row>
      <xdr:rowOff>21953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32130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136616</xdr:rowOff>
    </xdr:from>
    <xdr:to>
      <xdr:col>11</xdr:col>
      <xdr:colOff>82550</xdr:colOff>
      <xdr:row>61</xdr:row>
      <xdr:rowOff>66766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76943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2177</xdr:rowOff>
    </xdr:from>
    <xdr:to>
      <xdr:col>7</xdr:col>
      <xdr:colOff>31750</xdr:colOff>
      <xdr:row>60</xdr:row>
      <xdr:rowOff>103777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113954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[402,390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毎年人口が減少していくが、それに比例して経費を下げることは難しく、必然的に１人あたりの額が増加していく実態がある。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町有施設の管理や冬季間における除排雪業務など、民間事業者の活性化を推進するために委託業務にて実施している事業も多いことや、近年労務費等が上昇していることもあり、経費を押し上げる要因にも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今後も引き続き指定管理者制度や一部業務の民間委託を継続しつつ、効率的な運営に努め経費の抑制を目指す。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113457</xdr:rowOff>
    </xdr:from>
    <xdr:to>
      <xdr:col>23</xdr:col>
      <xdr:colOff>133350</xdr:colOff>
      <xdr:row>82</xdr:row>
      <xdr:rowOff>146679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72357"/>
          <a:ext cx="8382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103921</xdr:rowOff>
    </xdr:from>
    <xdr:to>
      <xdr:col>19</xdr:col>
      <xdr:colOff>133350</xdr:colOff>
      <xdr:row>82</xdr:row>
      <xdr:rowOff>113457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62821"/>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80865</xdr:rowOff>
    </xdr:from>
    <xdr:to>
      <xdr:col>15</xdr:col>
      <xdr:colOff>82550</xdr:colOff>
      <xdr:row>82</xdr:row>
      <xdr:rowOff>103921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39765"/>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66926</xdr:rowOff>
    </xdr:from>
    <xdr:to>
      <xdr:col>11</xdr:col>
      <xdr:colOff>31750</xdr:colOff>
      <xdr:row>82</xdr:row>
      <xdr:rowOff>80865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25826"/>
          <a:ext cx="889000" cy="1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108609</xdr:rowOff>
    </xdr:from>
    <xdr:to>
      <xdr:col>11</xdr:col>
      <xdr:colOff>82550</xdr:colOff>
      <xdr:row>82</xdr:row>
      <xdr:rowOff>38759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48936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89863</xdr:rowOff>
    </xdr:from>
    <xdr:to>
      <xdr:col>7</xdr:col>
      <xdr:colOff>31750</xdr:colOff>
      <xdr:row>82</xdr:row>
      <xdr:rowOff>20013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30190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95879</xdr:rowOff>
    </xdr:from>
    <xdr:to>
      <xdr:col>23</xdr:col>
      <xdr:colOff>184150</xdr:colOff>
      <xdr:row>83</xdr:row>
      <xdr:rowOff>26029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112406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9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62657</xdr:rowOff>
    </xdr:from>
    <xdr:to>
      <xdr:col>19</xdr:col>
      <xdr:colOff>184150</xdr:colOff>
      <xdr:row>82</xdr:row>
      <xdr:rowOff>164257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2984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9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53121</xdr:rowOff>
    </xdr:from>
    <xdr:to>
      <xdr:col>15</xdr:col>
      <xdr:colOff>133350</xdr:colOff>
      <xdr:row>82</xdr:row>
      <xdr:rowOff>154721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1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164898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8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30065</xdr:rowOff>
    </xdr:from>
    <xdr:to>
      <xdr:col>11</xdr:col>
      <xdr:colOff>82550</xdr:colOff>
      <xdr:row>82</xdr:row>
      <xdr:rowOff>131665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116442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7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16126</xdr:rowOff>
    </xdr:from>
    <xdr:to>
      <xdr:col>7</xdr:col>
      <xdr:colOff>31750</xdr:colOff>
      <xdr:row>82</xdr:row>
      <xdr:rowOff>117726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7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102503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昨年と数値に変動はないものの、類似団体より若干数値が高い状況にある。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過去には定期昇給停止、昇給抑制、特別職報酬削減などを実施してきていることや、現状も特段人件費を高く設定している状況でもないが、引き続き行政改革大綱等により人件費の抑制に努める。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117157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33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117157</xdr:rowOff>
    </xdr:from>
    <xdr:to>
      <xdr:col>77</xdr:col>
      <xdr:colOff>44450</xdr:colOff>
      <xdr:row>87</xdr:row>
      <xdr:rowOff>159386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33307"/>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105093</xdr:rowOff>
    </xdr:from>
    <xdr:to>
      <xdr:col>72</xdr:col>
      <xdr:colOff>203200</xdr:colOff>
      <xdr:row>87</xdr:row>
      <xdr:rowOff>159386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21243"/>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56832</xdr:rowOff>
    </xdr:from>
    <xdr:to>
      <xdr:col>68</xdr:col>
      <xdr:colOff>152400</xdr:colOff>
      <xdr:row>87</xdr:row>
      <xdr:rowOff>105093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7298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159386</xdr:rowOff>
    </xdr:from>
    <xdr:to>
      <xdr:col>68</xdr:col>
      <xdr:colOff>203200</xdr:colOff>
      <xdr:row>87</xdr:row>
      <xdr:rowOff>89536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99713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93679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66357</xdr:rowOff>
    </xdr:from>
    <xdr:to>
      <xdr:col>81</xdr:col>
      <xdr:colOff>95250</xdr:colOff>
      <xdr:row>87</xdr:row>
      <xdr:rowOff>167957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38434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5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108586</xdr:rowOff>
    </xdr:from>
    <xdr:to>
      <xdr:col>73</xdr:col>
      <xdr:colOff>44450</xdr:colOff>
      <xdr:row>88</xdr:row>
      <xdr:rowOff>38736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23513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54293</xdr:rowOff>
    </xdr:from>
    <xdr:to>
      <xdr:col>68</xdr:col>
      <xdr:colOff>203200</xdr:colOff>
      <xdr:row>87</xdr:row>
      <xdr:rowOff>155893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140670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組織全体の業務量や職員の健康状態に留意し、将来を見据えて職員年齢構成に配慮しながら採用している。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実人員に大きな変動は無いものの、人口減少の影響もあり数値は微増している。類似団体との比較では、概ね平均値となっている。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今後も現状を維持しつつ、状況を見ながら適正な人員の配置に努める。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129756</xdr:rowOff>
    </xdr:from>
    <xdr:to>
      <xdr:col>81</xdr:col>
      <xdr:colOff>44450</xdr:colOff>
      <xdr:row>61</xdr:row>
      <xdr:rowOff>140373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88206"/>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110693</xdr:rowOff>
    </xdr:from>
    <xdr:to>
      <xdr:col>77</xdr:col>
      <xdr:colOff>44450</xdr:colOff>
      <xdr:row>61</xdr:row>
      <xdr:rowOff>129756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569143"/>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107797</xdr:rowOff>
    </xdr:from>
    <xdr:to>
      <xdr:col>72</xdr:col>
      <xdr:colOff>203200</xdr:colOff>
      <xdr:row>61</xdr:row>
      <xdr:rowOff>110693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56624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91148</xdr:rowOff>
    </xdr:from>
    <xdr:to>
      <xdr:col>68</xdr:col>
      <xdr:colOff>152400</xdr:colOff>
      <xdr:row>61</xdr:row>
      <xdr:rowOff>107797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549598"/>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107797</xdr:rowOff>
    </xdr:from>
    <xdr:to>
      <xdr:col>68</xdr:col>
      <xdr:colOff>203200</xdr:colOff>
      <xdr:row>61</xdr:row>
      <xdr:rowOff>37947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48124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1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96456</xdr:rowOff>
    </xdr:from>
    <xdr:to>
      <xdr:col>64</xdr:col>
      <xdr:colOff>152400</xdr:colOff>
      <xdr:row>61</xdr:row>
      <xdr:rowOff>26606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36783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15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89573</xdr:rowOff>
    </xdr:from>
    <xdr:to>
      <xdr:col>81</xdr:col>
      <xdr:colOff>95250</xdr:colOff>
      <xdr:row>62</xdr:row>
      <xdr:rowOff>19723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54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61650</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52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78956</xdr:rowOff>
    </xdr:from>
    <xdr:to>
      <xdr:col>77</xdr:col>
      <xdr:colOff>95250</xdr:colOff>
      <xdr:row>62</xdr:row>
      <xdr:rowOff>9106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5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19283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30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59893</xdr:rowOff>
    </xdr:from>
    <xdr:to>
      <xdr:col>73</xdr:col>
      <xdr:colOff>44450</xdr:colOff>
      <xdr:row>61</xdr:row>
      <xdr:rowOff>161493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5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220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2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56997</xdr:rowOff>
    </xdr:from>
    <xdr:to>
      <xdr:col>68</xdr:col>
      <xdr:colOff>203200</xdr:colOff>
      <xdr:row>61</xdr:row>
      <xdr:rowOff>158597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51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143374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60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40348</xdr:rowOff>
    </xdr:from>
    <xdr:to>
      <xdr:col>64</xdr:col>
      <xdr:colOff>152400</xdr:colOff>
      <xdr:row>61</xdr:row>
      <xdr:rowOff>141948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126725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58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過去５年比率は減少しているものの、地方債の残高が減少している訳ではない。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また、近年実施した大型事業の影響もあり、シミュレーション上では向こう５年間程度、地方債の残高が上昇していく予定である。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引き続き財政健全化の維持・改善に努め、可能な限り公債費の抑制を図る。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116417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08956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140546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14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41</xdr:row>
      <xdr:rowOff>156633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1699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41487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1860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102464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一定程度財政調整基金や公共施設整備基金などの特定目的基金を保有できていることから将来負担比率はない。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今後も将来的な財政運営を見据えた起債借入を行うなど、適切な処理に努める。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
4,469
672.09
5,507,527
5,167,627
339,897
3,487,391
5,327,990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はここ数年横ばいが続いており、類似団体よりも多少良い傾向にある。過去には昇給抑制、特別職報酬削減、退職者不補充、民間移管なども実施してきたが、今後も状況を見ながら可能な範囲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06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近年、指定管理者制度の活用、除排雪作業における民間委託などにより物件費が増加していたが、それに加えて労務費や物価上昇などの影響もあり物件費が増加していると思われる。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引き続き事務の効率化、行政評価による事務事業の見直しの中から抑制に努める。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25763</xdr:rowOff>
    </xdr:from>
    <xdr:to>
      <xdr:col>82</xdr:col>
      <xdr:colOff>107950</xdr:colOff>
      <xdr:row>16</xdr:row>
      <xdr:rowOff>71483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6896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158024</xdr:rowOff>
    </xdr:from>
    <xdr:to>
      <xdr:col>78</xdr:col>
      <xdr:colOff>69850</xdr:colOff>
      <xdr:row>16</xdr:row>
      <xdr:rowOff>25763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297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144962</xdr:rowOff>
    </xdr:from>
    <xdr:to>
      <xdr:col>73</xdr:col>
      <xdr:colOff>180975</xdr:colOff>
      <xdr:row>15</xdr:row>
      <xdr:rowOff>158024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167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73116</xdr:rowOff>
    </xdr:from>
    <xdr:to>
      <xdr:col>69</xdr:col>
      <xdr:colOff>92075</xdr:colOff>
      <xdr:row>15</xdr:row>
      <xdr:rowOff>144962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4486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48441</xdr:rowOff>
    </xdr:from>
    <xdr:to>
      <xdr:col>69</xdr:col>
      <xdr:colOff>142875</xdr:colOff>
      <xdr:row>15</xdr:row>
      <xdr:rowOff>150041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160218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37210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0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146413</xdr:rowOff>
    </xdr:from>
    <xdr:to>
      <xdr:col>78</xdr:col>
      <xdr:colOff>120650</xdr:colOff>
      <xdr:row>16</xdr:row>
      <xdr:rowOff>76563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86740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7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107224</xdr:rowOff>
    </xdr:from>
    <xdr:to>
      <xdr:col>74</xdr:col>
      <xdr:colOff>31750</xdr:colOff>
      <xdr:row>16</xdr:row>
      <xdr:rowOff>37374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47551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94162</xdr:rowOff>
    </xdr:from>
    <xdr:to>
      <xdr:col>69</xdr:col>
      <xdr:colOff>142875</xdr:colOff>
      <xdr:row>16</xdr:row>
      <xdr:rowOff>24312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9089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22316</xdr:rowOff>
    </xdr:from>
    <xdr:to>
      <xdr:col>65</xdr:col>
      <xdr:colOff>53975</xdr:colOff>
      <xdr:row>15</xdr:row>
      <xdr:rowOff>123916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108693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8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類似団体よりも若干良い傾向にはあるものの、少子高齢化等により扶助費は確実に増加している。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削減の方策が難しい項目ではあるが、今後も数値の変動に注視し、適正な運営に努める。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114300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37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114300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44450</xdr:rowOff>
    </xdr:from>
    <xdr:to>
      <xdr:col>11</xdr:col>
      <xdr:colOff>60325</xdr:colOff>
      <xdr:row>55</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行政改革推進計画に基づき経費の削減に努めている。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類似団体と比較すると良い傾向にはあるが、特に平成２９年度は降雪量が増加したことから、これらにかかる経費の増大により数値が増加した。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引き続き適正な数値の維持に努める。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117856</xdr:rowOff>
    </xdr:from>
    <xdr:to>
      <xdr:col>82</xdr:col>
      <xdr:colOff>107950</xdr:colOff>
      <xdr:row>55</xdr:row>
      <xdr:rowOff>65278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761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113284</xdr:rowOff>
    </xdr:from>
    <xdr:to>
      <xdr:col>78</xdr:col>
      <xdr:colOff>69850</xdr:colOff>
      <xdr:row>54</xdr:row>
      <xdr:rowOff>117856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71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113284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395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99568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339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14478</xdr:rowOff>
    </xdr:from>
    <xdr:to>
      <xdr:col>82</xdr:col>
      <xdr:colOff>158750</xdr:colOff>
      <xdr:row>55</xdr:row>
      <xdr:rowOff>116078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31005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67056</xdr:rowOff>
    </xdr:from>
    <xdr:to>
      <xdr:col>78</xdr:col>
      <xdr:colOff>120650</xdr:colOff>
      <xdr:row>54</xdr:row>
      <xdr:rowOff>168656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7383</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62484</xdr:rowOff>
    </xdr:from>
    <xdr:to>
      <xdr:col>74</xdr:col>
      <xdr:colOff>31750</xdr:colOff>
      <xdr:row>54</xdr:row>
      <xdr:rowOff>164084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2811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30480</xdr:rowOff>
    </xdr:from>
    <xdr:to>
      <xdr:col>69</xdr:col>
      <xdr:colOff>142875</xdr:colOff>
      <xdr:row>54</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48768</xdr:rowOff>
    </xdr:from>
    <xdr:to>
      <xdr:col>65</xdr:col>
      <xdr:colOff>53975</xdr:colOff>
      <xdr:row>54</xdr:row>
      <xdr:rowOff>150368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160545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類似団体と比較すると若干良い傾向にはある。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大きなウエイトを占める美深厚生病院運営補助についても補助額は上昇傾向にあり、課題と認識しているが、相手方との協議など可能な限りの対策は講じている。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他団体への補助も含め、今後も適正な執行に努める。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58420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16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077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90424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031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財政健全化の維持・改善に配慮した起債借入を行っているものの、近年の大型事業等により借入・償還額が増えている状況にある。類似団体と比較すると数値は良い方に見えるが、そのような認識はない。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今後も全体のバランス、将来的な財政運営を見据えながら、可能な限り公債費の抑制に努める。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75</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16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157480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78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119380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78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119380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51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148589</xdr:rowOff>
    </xdr:from>
    <xdr:to>
      <xdr:col>11</xdr:col>
      <xdr:colOff>60325</xdr:colOff>
      <xdr:row>77</xdr:row>
      <xdr:rowOff>78739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63516</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55897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114300</xdr:rowOff>
    </xdr:from>
    <xdr:to>
      <xdr:col>24</xdr:col>
      <xdr:colOff>76200</xdr:colOff>
      <xdr:row>76</xdr:row>
      <xdr:rowOff>44450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130827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106680</xdr:rowOff>
    </xdr:from>
    <xdr:to>
      <xdr:col>20</xdr:col>
      <xdr:colOff>38100</xdr:colOff>
      <xdr:row>76</xdr:row>
      <xdr:rowOff>36830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47007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8907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類似団体と比較すると良い傾向にはあるが、数値が若干上昇していることもあり、引き続き適正な数値の維持に努める。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20865</xdr:rowOff>
    </xdr:from>
    <xdr:to>
      <xdr:col>82</xdr:col>
      <xdr:colOff>107950</xdr:colOff>
      <xdr:row>75</xdr:row>
      <xdr:rowOff>161289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879615"/>
          <a:ext cx="838200" cy="1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162923</xdr:rowOff>
    </xdr:from>
    <xdr:to>
      <xdr:col>78</xdr:col>
      <xdr:colOff>69850</xdr:colOff>
      <xdr:row>75</xdr:row>
      <xdr:rowOff>20865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85022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162923</xdr:rowOff>
    </xdr:from>
    <xdr:to>
      <xdr:col>73</xdr:col>
      <xdr:colOff>180975</xdr:colOff>
      <xdr:row>75</xdr:row>
      <xdr:rowOff>33927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8502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100874</xdr:rowOff>
    </xdr:from>
    <xdr:to>
      <xdr:col>69</xdr:col>
      <xdr:colOff>92075</xdr:colOff>
      <xdr:row>75</xdr:row>
      <xdr:rowOff>33927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78817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9252</xdr:rowOff>
    </xdr:from>
    <xdr:to>
      <xdr:col>69</xdr:col>
      <xdr:colOff>142875</xdr:colOff>
      <xdr:row>77</xdr:row>
      <xdr:rowOff>110852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95629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102326</xdr:rowOff>
    </xdr:from>
    <xdr:to>
      <xdr:col>65</xdr:col>
      <xdr:colOff>53975</xdr:colOff>
      <xdr:row>77</xdr:row>
      <xdr:rowOff>32476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17253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141515</xdr:rowOff>
    </xdr:from>
    <xdr:to>
      <xdr:col>78</xdr:col>
      <xdr:colOff>120650</xdr:colOff>
      <xdr:row>75</xdr:row>
      <xdr:rowOff>71665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81842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112123</xdr:rowOff>
    </xdr:from>
    <xdr:to>
      <xdr:col>74</xdr:col>
      <xdr:colOff>31750</xdr:colOff>
      <xdr:row>75</xdr:row>
      <xdr:rowOff>42273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52450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56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154577</xdr:rowOff>
    </xdr:from>
    <xdr:to>
      <xdr:col>69</xdr:col>
      <xdr:colOff>142875</xdr:colOff>
      <xdr:row>75</xdr:row>
      <xdr:rowOff>84727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94904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50074</xdr:rowOff>
    </xdr:from>
    <xdr:to>
      <xdr:col>65</xdr:col>
      <xdr:colOff>53975</xdr:colOff>
      <xdr:row>74</xdr:row>
      <xdr:rowOff>151674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161851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5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147305</xdr:rowOff>
    </xdr:from>
    <xdr:to>
      <xdr:col>29</xdr:col>
      <xdr:colOff>127000</xdr:colOff>
      <xdr:row>17</xdr:row>
      <xdr:rowOff>163616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09580"/>
          <a:ext cx="647700" cy="1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158069</xdr:rowOff>
    </xdr:from>
    <xdr:to>
      <xdr:col>26</xdr:col>
      <xdr:colOff>50800</xdr:colOff>
      <xdr:row>17</xdr:row>
      <xdr:rowOff>163616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20344"/>
          <a:ext cx="698500" cy="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158069</xdr:rowOff>
    </xdr:from>
    <xdr:to>
      <xdr:col>22</xdr:col>
      <xdr:colOff>114300</xdr:colOff>
      <xdr:row>18</xdr:row>
      <xdr:rowOff>3265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20344"/>
          <a:ext cx="698500" cy="16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2462</xdr:rowOff>
    </xdr:from>
    <xdr:to>
      <xdr:col>18</xdr:col>
      <xdr:colOff>177800</xdr:colOff>
      <xdr:row>18</xdr:row>
      <xdr:rowOff>3265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36187"/>
          <a:ext cx="698500" cy="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43716</xdr:rowOff>
    </xdr:from>
    <xdr:to>
      <xdr:col>19</xdr:col>
      <xdr:colOff>38100</xdr:colOff>
      <xdr:row>18</xdr:row>
      <xdr:rowOff>145316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130093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6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58221</xdr:rowOff>
    </xdr:from>
    <xdr:to>
      <xdr:col>15</xdr:col>
      <xdr:colOff>101600</xdr:colOff>
      <xdr:row>18</xdr:row>
      <xdr:rowOff>159820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7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96505</xdr:rowOff>
    </xdr:from>
    <xdr:to>
      <xdr:col>29</xdr:col>
      <xdr:colOff>177800</xdr:colOff>
      <xdr:row>18</xdr:row>
      <xdr:rowOff>26655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5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68582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112816</xdr:rowOff>
    </xdr:from>
    <xdr:to>
      <xdr:col>26</xdr:col>
      <xdr:colOff>101600</xdr:colOff>
      <xdr:row>18</xdr:row>
      <xdr:rowOff>42966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75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27743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1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107269</xdr:rowOff>
    </xdr:from>
    <xdr:to>
      <xdr:col>22</xdr:col>
      <xdr:colOff>165100</xdr:colOff>
      <xdr:row>18</xdr:row>
      <xdr:rowOff>37419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69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22196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5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123915</xdr:rowOff>
    </xdr:from>
    <xdr:to>
      <xdr:col>19</xdr:col>
      <xdr:colOff>38100</xdr:colOff>
      <xdr:row>18</xdr:row>
      <xdr:rowOff>54065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64242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5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123112</xdr:rowOff>
    </xdr:from>
    <xdr:to>
      <xdr:col>15</xdr:col>
      <xdr:colOff>101600</xdr:colOff>
      <xdr:row>18</xdr:row>
      <xdr:rowOff>53262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5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63439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5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211294</xdr:rowOff>
    </xdr:from>
    <xdr:to>
      <xdr:col>29</xdr:col>
      <xdr:colOff>127000</xdr:colOff>
      <xdr:row>35</xdr:row>
      <xdr:rowOff>242489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21644"/>
          <a:ext cx="647700" cy="31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189316</xdr:rowOff>
    </xdr:from>
    <xdr:to>
      <xdr:col>26</xdr:col>
      <xdr:colOff>50800</xdr:colOff>
      <xdr:row>35</xdr:row>
      <xdr:rowOff>211294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99666"/>
          <a:ext cx="6985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189316</xdr:rowOff>
    </xdr:from>
    <xdr:to>
      <xdr:col>22</xdr:col>
      <xdr:colOff>114300</xdr:colOff>
      <xdr:row>35</xdr:row>
      <xdr:rowOff>192247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99666"/>
          <a:ext cx="698500" cy="2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183355</xdr:rowOff>
    </xdr:from>
    <xdr:to>
      <xdr:col>18</xdr:col>
      <xdr:colOff>177800</xdr:colOff>
      <xdr:row>35</xdr:row>
      <xdr:rowOff>192247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93705"/>
          <a:ext cx="698500" cy="8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194546</xdr:rowOff>
    </xdr:from>
    <xdr:to>
      <xdr:col>19</xdr:col>
      <xdr:colOff>38100</xdr:colOff>
      <xdr:row>35</xdr:row>
      <xdr:rowOff>296146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280923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181219</xdr:rowOff>
    </xdr:from>
    <xdr:to>
      <xdr:col>15</xdr:col>
      <xdr:colOff>101600</xdr:colOff>
      <xdr:row>35</xdr:row>
      <xdr:rowOff>282819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7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191689</xdr:rowOff>
    </xdr:from>
    <xdr:to>
      <xdr:col>29</xdr:col>
      <xdr:colOff>177800</xdr:colOff>
      <xdr:row>35</xdr:row>
      <xdr:rowOff>293289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0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163766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7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160494</xdr:rowOff>
    </xdr:from>
    <xdr:to>
      <xdr:col>26</xdr:col>
      <xdr:colOff>101600</xdr:colOff>
      <xdr:row>35</xdr:row>
      <xdr:rowOff>262094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70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272271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39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138516</xdr:rowOff>
    </xdr:from>
    <xdr:to>
      <xdr:col>22</xdr:col>
      <xdr:colOff>165100</xdr:colOff>
      <xdr:row>35</xdr:row>
      <xdr:rowOff>240116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48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250293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1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141447</xdr:rowOff>
    </xdr:from>
    <xdr:to>
      <xdr:col>19</xdr:col>
      <xdr:colOff>38100</xdr:colOff>
      <xdr:row>35</xdr:row>
      <xdr:rowOff>243047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5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253224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2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132555</xdr:rowOff>
    </xdr:from>
    <xdr:to>
      <xdr:col>15</xdr:col>
      <xdr:colOff>101600</xdr:colOff>
      <xdr:row>35</xdr:row>
      <xdr:rowOff>234155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2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244332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
4,469
672.09
5,507,527
5,167,627
339,897
3,487,391
5,327,990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65974</xdr:rowOff>
    </xdr:from>
    <xdr:to>
      <xdr:col>24</xdr:col>
      <xdr:colOff>63500</xdr:colOff>
      <xdr:row>36</xdr:row>
      <xdr:rowOff>69184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38174"/>
          <a:ext cx="8382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69184</xdr:rowOff>
    </xdr:from>
    <xdr:to>
      <xdr:col>19</xdr:col>
      <xdr:colOff>177800</xdr:colOff>
      <xdr:row>36</xdr:row>
      <xdr:rowOff>72021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41384"/>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72021</xdr:rowOff>
    </xdr:from>
    <xdr:to>
      <xdr:col>15</xdr:col>
      <xdr:colOff>50800</xdr:colOff>
      <xdr:row>36</xdr:row>
      <xdr:rowOff>83579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44221"/>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78300</xdr:rowOff>
    </xdr:from>
    <xdr:to>
      <xdr:col>10</xdr:col>
      <xdr:colOff>114300</xdr:colOff>
      <xdr:row>36</xdr:row>
      <xdr:rowOff>83579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50500"/>
          <a:ext cx="889000" cy="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115914</xdr:rowOff>
    </xdr:from>
    <xdr:to>
      <xdr:col>10</xdr:col>
      <xdr:colOff>165100</xdr:colOff>
      <xdr:row>37</xdr:row>
      <xdr:rowOff>46064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37191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127892</xdr:rowOff>
    </xdr:from>
    <xdr:to>
      <xdr:col>6</xdr:col>
      <xdr:colOff>38100</xdr:colOff>
      <xdr:row>37</xdr:row>
      <xdr:rowOff>58042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30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49169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9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15174</xdr:rowOff>
    </xdr:from>
    <xdr:to>
      <xdr:col>24</xdr:col>
      <xdr:colOff>114300</xdr:colOff>
      <xdr:row>36</xdr:row>
      <xdr:rowOff>116774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165051</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18384</xdr:rowOff>
    </xdr:from>
    <xdr:to>
      <xdr:col>20</xdr:col>
      <xdr:colOff>38100</xdr:colOff>
      <xdr:row>36</xdr:row>
      <xdr:rowOff>119984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111111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8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21221</xdr:rowOff>
    </xdr:from>
    <xdr:to>
      <xdr:col>15</xdr:col>
      <xdr:colOff>101600</xdr:colOff>
      <xdr:row>36</xdr:row>
      <xdr:rowOff>122821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113948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28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32779</xdr:rowOff>
    </xdr:from>
    <xdr:to>
      <xdr:col>10</xdr:col>
      <xdr:colOff>165100</xdr:colOff>
      <xdr:row>36</xdr:row>
      <xdr:rowOff>134379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150906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8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27500</xdr:rowOff>
    </xdr:from>
    <xdr:to>
      <xdr:col>6</xdr:col>
      <xdr:colOff>38100</xdr:colOff>
      <xdr:row>36</xdr:row>
      <xdr:rowOff>129100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145627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7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133520</xdr:rowOff>
    </xdr:from>
    <xdr:to>
      <xdr:col>24</xdr:col>
      <xdr:colOff>63500</xdr:colOff>
      <xdr:row>57</xdr:row>
      <xdr:rowOff>146225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06170"/>
          <a:ext cx="838200" cy="1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146225</xdr:rowOff>
    </xdr:from>
    <xdr:to>
      <xdr:col>19</xdr:col>
      <xdr:colOff>177800</xdr:colOff>
      <xdr:row>58</xdr:row>
      <xdr:rowOff>4173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18875"/>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4173</xdr:rowOff>
    </xdr:from>
    <xdr:to>
      <xdr:col>15</xdr:col>
      <xdr:colOff>50800</xdr:colOff>
      <xdr:row>58</xdr:row>
      <xdr:rowOff>10282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48273"/>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10282</xdr:rowOff>
    </xdr:from>
    <xdr:to>
      <xdr:col>10</xdr:col>
      <xdr:colOff>114300</xdr:colOff>
      <xdr:row>58</xdr:row>
      <xdr:rowOff>37694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54382"/>
          <a:ext cx="889000" cy="2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20554</xdr:rowOff>
    </xdr:from>
    <xdr:to>
      <xdr:col>10</xdr:col>
      <xdr:colOff>165100</xdr:colOff>
      <xdr:row>58</xdr:row>
      <xdr:rowOff>122154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113281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33130</xdr:rowOff>
    </xdr:from>
    <xdr:to>
      <xdr:col>6</xdr:col>
      <xdr:colOff>38100</xdr:colOff>
      <xdr:row>58</xdr:row>
      <xdr:rowOff>134730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125857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82720</xdr:rowOff>
    </xdr:from>
    <xdr:to>
      <xdr:col>24</xdr:col>
      <xdr:colOff>114300</xdr:colOff>
      <xdr:row>58</xdr:row>
      <xdr:rowOff>12870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61147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3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95425</xdr:rowOff>
    </xdr:from>
    <xdr:to>
      <xdr:col>20</xdr:col>
      <xdr:colOff>38100</xdr:colOff>
      <xdr:row>58</xdr:row>
      <xdr:rowOff>25575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6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16702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6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124823</xdr:rowOff>
    </xdr:from>
    <xdr:to>
      <xdr:col>15</xdr:col>
      <xdr:colOff>101600</xdr:colOff>
      <xdr:row>58</xdr:row>
      <xdr:rowOff>54973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46100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9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130932</xdr:rowOff>
    </xdr:from>
    <xdr:to>
      <xdr:col>10</xdr:col>
      <xdr:colOff>165100</xdr:colOff>
      <xdr:row>58</xdr:row>
      <xdr:rowOff>61082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77609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7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158344</xdr:rowOff>
    </xdr:from>
    <xdr:to>
      <xdr:col>6</xdr:col>
      <xdr:colOff>38100</xdr:colOff>
      <xdr:row>58</xdr:row>
      <xdr:rowOff>88494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105021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70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118537</xdr:rowOff>
    </xdr:from>
    <xdr:to>
      <xdr:col>24</xdr:col>
      <xdr:colOff>63500</xdr:colOff>
      <xdr:row>77</xdr:row>
      <xdr:rowOff>21737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48737"/>
          <a:ext cx="838200" cy="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152256</xdr:rowOff>
    </xdr:from>
    <xdr:to>
      <xdr:col>19</xdr:col>
      <xdr:colOff>177800</xdr:colOff>
      <xdr:row>77</xdr:row>
      <xdr:rowOff>21737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182456"/>
          <a:ext cx="889000" cy="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152256</xdr:rowOff>
    </xdr:from>
    <xdr:to>
      <xdr:col>15</xdr:col>
      <xdr:colOff>50800</xdr:colOff>
      <xdr:row>77</xdr:row>
      <xdr:rowOff>46797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182456"/>
          <a:ext cx="889000" cy="6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19686</xdr:rowOff>
    </xdr:from>
    <xdr:to>
      <xdr:col>10</xdr:col>
      <xdr:colOff>114300</xdr:colOff>
      <xdr:row>77</xdr:row>
      <xdr:rowOff>46797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21336"/>
          <a:ext cx="8890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53049</xdr:rowOff>
    </xdr:from>
    <xdr:to>
      <xdr:col>10</xdr:col>
      <xdr:colOff>165100</xdr:colOff>
      <xdr:row>77</xdr:row>
      <xdr:rowOff>154649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5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145776</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34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65029</xdr:rowOff>
    </xdr:from>
    <xdr:to>
      <xdr:col>6</xdr:col>
      <xdr:colOff>38100</xdr:colOff>
      <xdr:row>77</xdr:row>
      <xdr:rowOff>166629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6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157756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35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67737</xdr:rowOff>
    </xdr:from>
    <xdr:to>
      <xdr:col>24</xdr:col>
      <xdr:colOff>114300</xdr:colOff>
      <xdr:row>76</xdr:row>
      <xdr:rowOff>169337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9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90615</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142387</xdr:rowOff>
    </xdr:from>
    <xdr:to>
      <xdr:col>20</xdr:col>
      <xdr:colOff>38100</xdr:colOff>
      <xdr:row>77</xdr:row>
      <xdr:rowOff>72537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7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89064</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94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101456</xdr:rowOff>
    </xdr:from>
    <xdr:to>
      <xdr:col>15</xdr:col>
      <xdr:colOff>101600</xdr:colOff>
      <xdr:row>77</xdr:row>
      <xdr:rowOff>31606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3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48133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9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167447</xdr:rowOff>
    </xdr:from>
    <xdr:to>
      <xdr:col>10</xdr:col>
      <xdr:colOff>165100</xdr:colOff>
      <xdr:row>77</xdr:row>
      <xdr:rowOff>97597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9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114124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97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140336</xdr:rowOff>
    </xdr:from>
    <xdr:to>
      <xdr:col>6</xdr:col>
      <xdr:colOff>38100</xdr:colOff>
      <xdr:row>77</xdr:row>
      <xdr:rowOff>70486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87012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168990</xdr:rowOff>
    </xdr:from>
    <xdr:to>
      <xdr:col>24</xdr:col>
      <xdr:colOff>63500</xdr:colOff>
      <xdr:row>96</xdr:row>
      <xdr:rowOff>6226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456740"/>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168990</xdr:rowOff>
    </xdr:from>
    <xdr:to>
      <xdr:col>19</xdr:col>
      <xdr:colOff>177800</xdr:colOff>
      <xdr:row>96</xdr:row>
      <xdr:rowOff>65729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56740"/>
          <a:ext cx="889000" cy="6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65729</xdr:rowOff>
    </xdr:from>
    <xdr:to>
      <xdr:col>15</xdr:col>
      <xdr:colOff>50800</xdr:colOff>
      <xdr:row>96</xdr:row>
      <xdr:rowOff>101295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24929"/>
          <a:ext cx="889000" cy="3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101295</xdr:rowOff>
    </xdr:from>
    <xdr:to>
      <xdr:col>10</xdr:col>
      <xdr:colOff>114300</xdr:colOff>
      <xdr:row>96</xdr:row>
      <xdr:rowOff>148997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60495"/>
          <a:ext cx="889000" cy="4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499</xdr:rowOff>
    </xdr:from>
    <xdr:to>
      <xdr:col>10</xdr:col>
      <xdr:colOff>165100</xdr:colOff>
      <xdr:row>96</xdr:row>
      <xdr:rowOff>102099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118626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65621</xdr:rowOff>
    </xdr:from>
    <xdr:to>
      <xdr:col>6</xdr:col>
      <xdr:colOff>38100</xdr:colOff>
      <xdr:row>96</xdr:row>
      <xdr:rowOff>167221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126876</xdr:rowOff>
    </xdr:from>
    <xdr:to>
      <xdr:col>24</xdr:col>
      <xdr:colOff>114300</xdr:colOff>
      <xdr:row>96</xdr:row>
      <xdr:rowOff>57026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149753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6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118190</xdr:rowOff>
    </xdr:from>
    <xdr:to>
      <xdr:col>20</xdr:col>
      <xdr:colOff>38100</xdr:colOff>
      <xdr:row>96</xdr:row>
      <xdr:rowOff>48340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64867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14929</xdr:rowOff>
    </xdr:from>
    <xdr:to>
      <xdr:col>15</xdr:col>
      <xdr:colOff>101600</xdr:colOff>
      <xdr:row>96</xdr:row>
      <xdr:rowOff>116529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107656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6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50495</xdr:rowOff>
    </xdr:from>
    <xdr:to>
      <xdr:col>10</xdr:col>
      <xdr:colOff>165100</xdr:colOff>
      <xdr:row>96</xdr:row>
      <xdr:rowOff>152095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143222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0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98197</xdr:rowOff>
    </xdr:from>
    <xdr:to>
      <xdr:col>6</xdr:col>
      <xdr:colOff>38100</xdr:colOff>
      <xdr:row>97</xdr:row>
      <xdr:rowOff>28347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5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19474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114748</xdr:rowOff>
    </xdr:from>
    <xdr:to>
      <xdr:col>55</xdr:col>
      <xdr:colOff>0</xdr:colOff>
      <xdr:row>37</xdr:row>
      <xdr:rowOff>116321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58398"/>
          <a:ext cx="8382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116321</xdr:rowOff>
    </xdr:from>
    <xdr:to>
      <xdr:col>50</xdr:col>
      <xdr:colOff>114300</xdr:colOff>
      <xdr:row>37</xdr:row>
      <xdr:rowOff>139801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59971"/>
          <a:ext cx="889000" cy="2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139801</xdr:rowOff>
    </xdr:from>
    <xdr:to>
      <xdr:col>45</xdr:col>
      <xdr:colOff>177800</xdr:colOff>
      <xdr:row>37</xdr:row>
      <xdr:rowOff>163302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3451"/>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163302</xdr:rowOff>
    </xdr:from>
    <xdr:to>
      <xdr:col>41</xdr:col>
      <xdr:colOff>50800</xdr:colOff>
      <xdr:row>38</xdr:row>
      <xdr:rowOff>22363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06952"/>
          <a:ext cx="889000" cy="3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14210</xdr:rowOff>
    </xdr:from>
    <xdr:to>
      <xdr:col>41</xdr:col>
      <xdr:colOff>101600</xdr:colOff>
      <xdr:row>38</xdr:row>
      <xdr:rowOff>115810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106937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62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34968</xdr:rowOff>
    </xdr:from>
    <xdr:to>
      <xdr:col>36</xdr:col>
      <xdr:colOff>165100</xdr:colOff>
      <xdr:row>38</xdr:row>
      <xdr:rowOff>136568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127695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64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63948</xdr:rowOff>
    </xdr:from>
    <xdr:to>
      <xdr:col>55</xdr:col>
      <xdr:colOff>50800</xdr:colOff>
      <xdr:row>37</xdr:row>
      <xdr:rowOff>165548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86825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5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65521</xdr:rowOff>
    </xdr:from>
    <xdr:to>
      <xdr:col>50</xdr:col>
      <xdr:colOff>165100</xdr:colOff>
      <xdr:row>37</xdr:row>
      <xdr:rowOff>167121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12198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8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89001</xdr:rowOff>
    </xdr:from>
    <xdr:to>
      <xdr:col>46</xdr:col>
      <xdr:colOff>38100</xdr:colOff>
      <xdr:row>38</xdr:row>
      <xdr:rowOff>19151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35678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112501</xdr:rowOff>
    </xdr:from>
    <xdr:to>
      <xdr:col>41</xdr:col>
      <xdr:colOff>101600</xdr:colOff>
      <xdr:row>38</xdr:row>
      <xdr:rowOff>42652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61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59178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3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143013</xdr:rowOff>
    </xdr:from>
    <xdr:to>
      <xdr:col>36</xdr:col>
      <xdr:colOff>165100</xdr:colOff>
      <xdr:row>38</xdr:row>
      <xdr:rowOff>73163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89690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6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43599</xdr:rowOff>
    </xdr:from>
    <xdr:to>
      <xdr:col>55</xdr:col>
      <xdr:colOff>0</xdr:colOff>
      <xdr:row>58</xdr:row>
      <xdr:rowOff>60871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87699"/>
          <a:ext cx="838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60871</xdr:rowOff>
    </xdr:from>
    <xdr:to>
      <xdr:col>50</xdr:col>
      <xdr:colOff>114300</xdr:colOff>
      <xdr:row>58</xdr:row>
      <xdr:rowOff>85575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04971"/>
          <a:ext cx="889000" cy="2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121638</xdr:rowOff>
    </xdr:from>
    <xdr:to>
      <xdr:col>45</xdr:col>
      <xdr:colOff>177800</xdr:colOff>
      <xdr:row>58</xdr:row>
      <xdr:rowOff>85575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94288"/>
          <a:ext cx="889000" cy="1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121638</xdr:rowOff>
    </xdr:from>
    <xdr:to>
      <xdr:col>41</xdr:col>
      <xdr:colOff>50800</xdr:colOff>
      <xdr:row>58</xdr:row>
      <xdr:rowOff>45699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94288"/>
          <a:ext cx="889000" cy="9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8582</xdr:rowOff>
    </xdr:from>
    <xdr:to>
      <xdr:col>41</xdr:col>
      <xdr:colOff>101600</xdr:colOff>
      <xdr:row>58</xdr:row>
      <xdr:rowOff>110182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101309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4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9079</xdr:rowOff>
    </xdr:from>
    <xdr:to>
      <xdr:col>36</xdr:col>
      <xdr:colOff>165100</xdr:colOff>
      <xdr:row>58</xdr:row>
      <xdr:rowOff>110679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101806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4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164249</xdr:rowOff>
    </xdr:from>
    <xdr:to>
      <xdr:col>55</xdr:col>
      <xdr:colOff>50800</xdr:colOff>
      <xdr:row>58</xdr:row>
      <xdr:rowOff>94399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10071</xdr:rowOff>
    </xdr:from>
    <xdr:to>
      <xdr:col>50</xdr:col>
      <xdr:colOff>165100</xdr:colOff>
      <xdr:row>58</xdr:row>
      <xdr:rowOff>111671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102798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4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34775</xdr:rowOff>
    </xdr:from>
    <xdr:to>
      <xdr:col>46</xdr:col>
      <xdr:colOff>38100</xdr:colOff>
      <xdr:row>58</xdr:row>
      <xdr:rowOff>136375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127502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7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70838</xdr:rowOff>
    </xdr:from>
    <xdr:to>
      <xdr:col>41</xdr:col>
      <xdr:colOff>101600</xdr:colOff>
      <xdr:row>58</xdr:row>
      <xdr:rowOff>988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17515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1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166349</xdr:rowOff>
    </xdr:from>
    <xdr:to>
      <xdr:col>36</xdr:col>
      <xdr:colOff>165100</xdr:colOff>
      <xdr:row>58</xdr:row>
      <xdr:rowOff>96499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113026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1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121844</xdr:rowOff>
    </xdr:from>
    <xdr:to>
      <xdr:col>55</xdr:col>
      <xdr:colOff>0</xdr:colOff>
      <xdr:row>79</xdr:row>
      <xdr:rowOff>28153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94944"/>
          <a:ext cx="838200" cy="7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28153</xdr:rowOff>
    </xdr:from>
    <xdr:to>
      <xdr:col>50</xdr:col>
      <xdr:colOff>114300</xdr:colOff>
      <xdr:row>79</xdr:row>
      <xdr:rowOff>70003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72703"/>
          <a:ext cx="889000" cy="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34100</xdr:rowOff>
    </xdr:from>
    <xdr:to>
      <xdr:col>45</xdr:col>
      <xdr:colOff>177800</xdr:colOff>
      <xdr:row>79</xdr:row>
      <xdr:rowOff>70003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07200"/>
          <a:ext cx="889000" cy="20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99258</xdr:rowOff>
    </xdr:from>
    <xdr:to>
      <xdr:col>41</xdr:col>
      <xdr:colOff>101600</xdr:colOff>
      <xdr:row>79</xdr:row>
      <xdr:rowOff>29408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20535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6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71044</xdr:rowOff>
    </xdr:from>
    <xdr:to>
      <xdr:col>55</xdr:col>
      <xdr:colOff>50800</xdr:colOff>
      <xdr:row>79</xdr:row>
      <xdr:rowOff>1194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93921</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9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148803</xdr:rowOff>
    </xdr:from>
    <xdr:to>
      <xdr:col>50</xdr:col>
      <xdr:colOff>165100</xdr:colOff>
      <xdr:row>79</xdr:row>
      <xdr:rowOff>78953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70080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6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19203</xdr:rowOff>
    </xdr:from>
    <xdr:to>
      <xdr:col>46</xdr:col>
      <xdr:colOff>38100</xdr:colOff>
      <xdr:row>79</xdr:row>
      <xdr:rowOff>120803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111930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6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154750</xdr:rowOff>
    </xdr:from>
    <xdr:to>
      <xdr:col>41</xdr:col>
      <xdr:colOff>101600</xdr:colOff>
      <xdr:row>78</xdr:row>
      <xdr:rowOff>84900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101427</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313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155493</xdr:rowOff>
    </xdr:from>
    <xdr:to>
      <xdr:col>55</xdr:col>
      <xdr:colOff>0</xdr:colOff>
      <xdr:row>97</xdr:row>
      <xdr:rowOff>158240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86143"/>
          <a:ext cx="8382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155493</xdr:rowOff>
    </xdr:from>
    <xdr:to>
      <xdr:col>50</xdr:col>
      <xdr:colOff>114300</xdr:colOff>
      <xdr:row>97</xdr:row>
      <xdr:rowOff>168180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86143"/>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84589</xdr:rowOff>
    </xdr:from>
    <xdr:to>
      <xdr:col>45</xdr:col>
      <xdr:colOff>177800</xdr:colOff>
      <xdr:row>97</xdr:row>
      <xdr:rowOff>168180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15239"/>
          <a:ext cx="889000" cy="8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103403</xdr:rowOff>
    </xdr:from>
    <xdr:to>
      <xdr:col>41</xdr:col>
      <xdr:colOff>101600</xdr:colOff>
      <xdr:row>98</xdr:row>
      <xdr:rowOff>33553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24680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82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107440</xdr:rowOff>
    </xdr:from>
    <xdr:to>
      <xdr:col>55</xdr:col>
      <xdr:colOff>50800</xdr:colOff>
      <xdr:row>98</xdr:row>
      <xdr:rowOff>37590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104693</xdr:rowOff>
    </xdr:from>
    <xdr:to>
      <xdr:col>50</xdr:col>
      <xdr:colOff>165100</xdr:colOff>
      <xdr:row>98</xdr:row>
      <xdr:rowOff>34843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25970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117380</xdr:rowOff>
    </xdr:from>
    <xdr:to>
      <xdr:col>46</xdr:col>
      <xdr:colOff>38100</xdr:colOff>
      <xdr:row>98</xdr:row>
      <xdr:rowOff>47530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38657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33789</xdr:rowOff>
    </xdr:from>
    <xdr:to>
      <xdr:col>41</xdr:col>
      <xdr:colOff>101600</xdr:colOff>
      <xdr:row>97</xdr:row>
      <xdr:rowOff>135389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151916</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43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15696</xdr:rowOff>
    </xdr:from>
    <xdr:to>
      <xdr:col>85</xdr:col>
      <xdr:colOff>127000</xdr:colOff>
      <xdr:row>39</xdr:row>
      <xdr:rowOff>18062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702246"/>
          <a:ext cx="8382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115963</xdr:rowOff>
    </xdr:from>
    <xdr:to>
      <xdr:col>81</xdr:col>
      <xdr:colOff>50800</xdr:colOff>
      <xdr:row>39</xdr:row>
      <xdr:rowOff>18062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631063"/>
          <a:ext cx="889000" cy="7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115963</xdr:rowOff>
    </xdr:from>
    <xdr:to>
      <xdr:col>76</xdr:col>
      <xdr:colOff>114300</xdr:colOff>
      <xdr:row>38</xdr:row>
      <xdr:rowOff>148082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631063"/>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148082</xdr:rowOff>
    </xdr:from>
    <xdr:to>
      <xdr:col>71</xdr:col>
      <xdr:colOff>177800</xdr:colOff>
      <xdr:row>39</xdr:row>
      <xdr:rowOff>39512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663182"/>
          <a:ext cx="889000" cy="6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140442</xdr:rowOff>
    </xdr:from>
    <xdr:to>
      <xdr:col>72</xdr:col>
      <xdr:colOff>38100</xdr:colOff>
      <xdr:row>39</xdr:row>
      <xdr:rowOff>70592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61719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74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136575</xdr:rowOff>
    </xdr:from>
    <xdr:to>
      <xdr:col>67</xdr:col>
      <xdr:colOff>101600</xdr:colOff>
      <xdr:row>39</xdr:row>
      <xdr:rowOff>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83252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4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136346</xdr:rowOff>
    </xdr:from>
    <xdr:to>
      <xdr:col>85</xdr:col>
      <xdr:colOff>177800</xdr:colOff>
      <xdr:row>39</xdr:row>
      <xdr:rowOff>66496</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138712</xdr:rowOff>
    </xdr:from>
    <xdr:to>
      <xdr:col>81</xdr:col>
      <xdr:colOff>101600</xdr:colOff>
      <xdr:row>39</xdr:row>
      <xdr:rowOff>68862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59989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4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65163</xdr:rowOff>
    </xdr:from>
    <xdr:to>
      <xdr:col>76</xdr:col>
      <xdr:colOff>165100</xdr:colOff>
      <xdr:row>38</xdr:row>
      <xdr:rowOff>166763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5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11841</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35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97282</xdr:rowOff>
    </xdr:from>
    <xdr:to>
      <xdr:col>72</xdr:col>
      <xdr:colOff>38100</xdr:colOff>
      <xdr:row>39</xdr:row>
      <xdr:rowOff>27432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43959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3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160162</xdr:rowOff>
    </xdr:from>
    <xdr:to>
      <xdr:col>67</xdr:col>
      <xdr:colOff>101600</xdr:colOff>
      <xdr:row>39</xdr:row>
      <xdr:rowOff>90312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7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81439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6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83185</xdr:rowOff>
    </xdr:from>
    <xdr:to>
      <xdr:col>72</xdr:col>
      <xdr:colOff>38100</xdr:colOff>
      <xdr:row>59</xdr:row>
      <xdr:rowOff>13335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29862</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46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74955</xdr:rowOff>
    </xdr:from>
    <xdr:to>
      <xdr:col>67</xdr:col>
      <xdr:colOff>101600</xdr:colOff>
      <xdr:row>59</xdr:row>
      <xdr:rowOff>5105</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21632</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57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167012</xdr:rowOff>
    </xdr:from>
    <xdr:to>
      <xdr:col>85</xdr:col>
      <xdr:colOff>127000</xdr:colOff>
      <xdr:row>77</xdr:row>
      <xdr:rowOff>170475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68662"/>
          <a:ext cx="8382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170475</xdr:rowOff>
    </xdr:from>
    <xdr:to>
      <xdr:col>81</xdr:col>
      <xdr:colOff>50800</xdr:colOff>
      <xdr:row>78</xdr:row>
      <xdr:rowOff>16751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72125"/>
          <a:ext cx="889000" cy="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16751</xdr:rowOff>
    </xdr:from>
    <xdr:to>
      <xdr:col>76</xdr:col>
      <xdr:colOff>114300</xdr:colOff>
      <xdr:row>78</xdr:row>
      <xdr:rowOff>27454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89851"/>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25702</xdr:rowOff>
    </xdr:from>
    <xdr:to>
      <xdr:col>71</xdr:col>
      <xdr:colOff>177800</xdr:colOff>
      <xdr:row>78</xdr:row>
      <xdr:rowOff>27454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98802"/>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126701</xdr:rowOff>
    </xdr:from>
    <xdr:to>
      <xdr:col>72</xdr:col>
      <xdr:colOff>38100</xdr:colOff>
      <xdr:row>78</xdr:row>
      <xdr:rowOff>56851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73378</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1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128656</xdr:rowOff>
    </xdr:from>
    <xdr:to>
      <xdr:col>67</xdr:col>
      <xdr:colOff>101600</xdr:colOff>
      <xdr:row>78</xdr:row>
      <xdr:rowOff>58806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75333</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10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116212</xdr:rowOff>
    </xdr:from>
    <xdr:to>
      <xdr:col>85</xdr:col>
      <xdr:colOff>177800</xdr:colOff>
      <xdr:row>78</xdr:row>
      <xdr:rowOff>46362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94639</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9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119675</xdr:rowOff>
    </xdr:from>
    <xdr:to>
      <xdr:col>81</xdr:col>
      <xdr:colOff>101600</xdr:colOff>
      <xdr:row>78</xdr:row>
      <xdr:rowOff>49825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40952</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41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137401</xdr:rowOff>
    </xdr:from>
    <xdr:to>
      <xdr:col>76</xdr:col>
      <xdr:colOff>165100</xdr:colOff>
      <xdr:row>78</xdr:row>
      <xdr:rowOff>67551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58678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43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148104</xdr:rowOff>
    </xdr:from>
    <xdr:to>
      <xdr:col>72</xdr:col>
      <xdr:colOff>38100</xdr:colOff>
      <xdr:row>78</xdr:row>
      <xdr:rowOff>78254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69381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146352</xdr:rowOff>
    </xdr:from>
    <xdr:to>
      <xdr:col>67</xdr:col>
      <xdr:colOff>101600</xdr:colOff>
      <xdr:row>78</xdr:row>
      <xdr:rowOff>76502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67629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4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92737</xdr:rowOff>
    </xdr:from>
    <xdr:to>
      <xdr:col>85</xdr:col>
      <xdr:colOff>127000</xdr:colOff>
      <xdr:row>98</xdr:row>
      <xdr:rowOff>98561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894837"/>
          <a:ext cx="8382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88863</xdr:rowOff>
    </xdr:from>
    <xdr:to>
      <xdr:col>81</xdr:col>
      <xdr:colOff>50800</xdr:colOff>
      <xdr:row>98</xdr:row>
      <xdr:rowOff>92737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890963"/>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88863</xdr:rowOff>
    </xdr:from>
    <xdr:to>
      <xdr:col>76</xdr:col>
      <xdr:colOff>114300</xdr:colOff>
      <xdr:row>98</xdr:row>
      <xdr:rowOff>129009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90963"/>
          <a:ext cx="889000" cy="4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81958</xdr:rowOff>
    </xdr:from>
    <xdr:to>
      <xdr:col>71</xdr:col>
      <xdr:colOff>177800</xdr:colOff>
      <xdr:row>98</xdr:row>
      <xdr:rowOff>129009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84058"/>
          <a:ext cx="889000" cy="4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53203</xdr:rowOff>
    </xdr:from>
    <xdr:to>
      <xdr:col>72</xdr:col>
      <xdr:colOff>38100</xdr:colOff>
      <xdr:row>98</xdr:row>
      <xdr:rowOff>154803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5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171330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38286</xdr:rowOff>
    </xdr:from>
    <xdr:to>
      <xdr:col>67</xdr:col>
      <xdr:colOff>101600</xdr:colOff>
      <xdr:row>98</xdr:row>
      <xdr:rowOff>139886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131013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47761</xdr:rowOff>
    </xdr:from>
    <xdr:to>
      <xdr:col>85</xdr:col>
      <xdr:colOff>177800</xdr:colOff>
      <xdr:row>98</xdr:row>
      <xdr:rowOff>149361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41937</xdr:rowOff>
    </xdr:from>
    <xdr:to>
      <xdr:col>81</xdr:col>
      <xdr:colOff>101600</xdr:colOff>
      <xdr:row>98</xdr:row>
      <xdr:rowOff>143537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134664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3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38063</xdr:rowOff>
    </xdr:from>
    <xdr:to>
      <xdr:col>76</xdr:col>
      <xdr:colOff>165100</xdr:colOff>
      <xdr:row>98</xdr:row>
      <xdr:rowOff>139663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130790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78209</xdr:rowOff>
    </xdr:from>
    <xdr:to>
      <xdr:col>72</xdr:col>
      <xdr:colOff>38100</xdr:colOff>
      <xdr:row>99</xdr:row>
      <xdr:rowOff>8359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8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170936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7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31158</xdr:rowOff>
    </xdr:from>
    <xdr:to>
      <xdr:col>67</xdr:col>
      <xdr:colOff>101600</xdr:colOff>
      <xdr:row>98</xdr:row>
      <xdr:rowOff>132758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149285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115834</xdr:rowOff>
    </xdr:from>
    <xdr:to>
      <xdr:col>116</xdr:col>
      <xdr:colOff>63500</xdr:colOff>
      <xdr:row>38</xdr:row>
      <xdr:rowOff>118669</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30934"/>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113526</xdr:rowOff>
    </xdr:from>
    <xdr:to>
      <xdr:col>111</xdr:col>
      <xdr:colOff>177800</xdr:colOff>
      <xdr:row>38</xdr:row>
      <xdr:rowOff>115834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28626"/>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113526</xdr:rowOff>
    </xdr:from>
    <xdr:to>
      <xdr:col>107</xdr:col>
      <xdr:colOff>50800</xdr:colOff>
      <xdr:row>38</xdr:row>
      <xdr:rowOff>115194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9545300" y="6628626"/>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161076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67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115194</xdr:rowOff>
    </xdr:from>
    <xdr:to>
      <xdr:col>102</xdr:col>
      <xdr:colOff>114300</xdr:colOff>
      <xdr:row>38</xdr:row>
      <xdr:rowOff>116703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8656300" y="6630294"/>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158646</xdr:rowOff>
    </xdr:from>
    <xdr:to>
      <xdr:col>102</xdr:col>
      <xdr:colOff>165100</xdr:colOff>
      <xdr:row>38</xdr:row>
      <xdr:rowOff>88796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0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105323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2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28573</xdr:rowOff>
    </xdr:from>
    <xdr:to>
      <xdr:col>98</xdr:col>
      <xdr:colOff>38100</xdr:colOff>
      <xdr:row>38</xdr:row>
      <xdr:rowOff>130173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4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146699</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31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67869</xdr:rowOff>
    </xdr:from>
    <xdr:to>
      <xdr:col>116</xdr:col>
      <xdr:colOff>114300</xdr:colOff>
      <xdr:row>38</xdr:row>
      <xdr:rowOff>169469</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378565"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65034</xdr:rowOff>
    </xdr:from>
    <xdr:to>
      <xdr:col>112</xdr:col>
      <xdr:colOff>38100</xdr:colOff>
      <xdr:row>38</xdr:row>
      <xdr:rowOff>166634</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5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157761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6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62726</xdr:rowOff>
    </xdr:from>
    <xdr:to>
      <xdr:col>107</xdr:col>
      <xdr:colOff>101600</xdr:colOff>
      <xdr:row>38</xdr:row>
      <xdr:rowOff>164326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5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9402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5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64394</xdr:rowOff>
    </xdr:from>
    <xdr:to>
      <xdr:col>102</xdr:col>
      <xdr:colOff>165100</xdr:colOff>
      <xdr:row>38</xdr:row>
      <xdr:rowOff>165994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5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157121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7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65903</xdr:rowOff>
    </xdr:from>
    <xdr:to>
      <xdr:col>98</xdr:col>
      <xdr:colOff>38100</xdr:colOff>
      <xdr:row>38</xdr:row>
      <xdr:rowOff>167503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158630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7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30276</xdr:rowOff>
    </xdr:from>
    <xdr:to>
      <xdr:col>116</xdr:col>
      <xdr:colOff>63500</xdr:colOff>
      <xdr:row>59</xdr:row>
      <xdr:rowOff>30569</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145826"/>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30569</xdr:rowOff>
    </xdr:from>
    <xdr:to>
      <xdr:col>111</xdr:col>
      <xdr:colOff>177800</xdr:colOff>
      <xdr:row>59</xdr:row>
      <xdr:rowOff>30797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4611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30797</xdr:rowOff>
    </xdr:from>
    <xdr:to>
      <xdr:col>107</xdr:col>
      <xdr:colOff>50800</xdr:colOff>
      <xdr:row>59</xdr:row>
      <xdr:rowOff>31014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46347"/>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31014</xdr:rowOff>
    </xdr:from>
    <xdr:to>
      <xdr:col>102</xdr:col>
      <xdr:colOff>114300</xdr:colOff>
      <xdr:row>59</xdr:row>
      <xdr:rowOff>31191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146564"/>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89929</xdr:rowOff>
    </xdr:from>
    <xdr:to>
      <xdr:col>102</xdr:col>
      <xdr:colOff>165100</xdr:colOff>
      <xdr:row>59</xdr:row>
      <xdr:rowOff>20079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3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36606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8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97828</xdr:rowOff>
    </xdr:from>
    <xdr:to>
      <xdr:col>98</xdr:col>
      <xdr:colOff>38100</xdr:colOff>
      <xdr:row>59</xdr:row>
      <xdr:rowOff>27978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4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44505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81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150926</xdr:rowOff>
    </xdr:from>
    <xdr:to>
      <xdr:col>116</xdr:col>
      <xdr:colOff>114300</xdr:colOff>
      <xdr:row>59</xdr:row>
      <xdr:rowOff>81076</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65853</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151219</xdr:rowOff>
    </xdr:from>
    <xdr:to>
      <xdr:col>112</xdr:col>
      <xdr:colOff>38100</xdr:colOff>
      <xdr:row>59</xdr:row>
      <xdr:rowOff>81369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72496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151447</xdr:rowOff>
    </xdr:from>
    <xdr:to>
      <xdr:col>107</xdr:col>
      <xdr:colOff>101600</xdr:colOff>
      <xdr:row>59</xdr:row>
      <xdr:rowOff>81597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72724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8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151664</xdr:rowOff>
    </xdr:from>
    <xdr:to>
      <xdr:col>102</xdr:col>
      <xdr:colOff>165100</xdr:colOff>
      <xdr:row>59</xdr:row>
      <xdr:rowOff>81814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72941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8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151841</xdr:rowOff>
    </xdr:from>
    <xdr:to>
      <xdr:col>98</xdr:col>
      <xdr:colOff>38100</xdr:colOff>
      <xdr:row>59</xdr:row>
      <xdr:rowOff>81991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73118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8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19696</xdr:rowOff>
    </xdr:from>
    <xdr:to>
      <xdr:col>116</xdr:col>
      <xdr:colOff>63500</xdr:colOff>
      <xdr:row>77</xdr:row>
      <xdr:rowOff>46317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3221346"/>
          <a:ext cx="838200" cy="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12233</xdr:rowOff>
    </xdr:from>
    <xdr:to>
      <xdr:col>111</xdr:col>
      <xdr:colOff>177800</xdr:colOff>
      <xdr:row>77</xdr:row>
      <xdr:rowOff>19696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213883"/>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11280</xdr:rowOff>
    </xdr:from>
    <xdr:to>
      <xdr:col>107</xdr:col>
      <xdr:colOff>50800</xdr:colOff>
      <xdr:row>77</xdr:row>
      <xdr:rowOff>12233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321293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11280</xdr:rowOff>
    </xdr:from>
    <xdr:to>
      <xdr:col>102</xdr:col>
      <xdr:colOff>114300</xdr:colOff>
      <xdr:row>77</xdr:row>
      <xdr:rowOff>22192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212930"/>
          <a:ext cx="8890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28329</xdr:rowOff>
    </xdr:from>
    <xdr:to>
      <xdr:col>102</xdr:col>
      <xdr:colOff>165100</xdr:colOff>
      <xdr:row>77</xdr:row>
      <xdr:rowOff>129929</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121056</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3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37457</xdr:rowOff>
    </xdr:from>
    <xdr:to>
      <xdr:col>98</xdr:col>
      <xdr:colOff>38100</xdr:colOff>
      <xdr:row>77</xdr:row>
      <xdr:rowOff>139057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130184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3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166967</xdr:rowOff>
    </xdr:from>
    <xdr:to>
      <xdr:col>116</xdr:col>
      <xdr:colOff>114300</xdr:colOff>
      <xdr:row>77</xdr:row>
      <xdr:rowOff>97117</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1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145394</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17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140346</xdr:rowOff>
    </xdr:from>
    <xdr:to>
      <xdr:col>112</xdr:col>
      <xdr:colOff>38100</xdr:colOff>
      <xdr:row>77</xdr:row>
      <xdr:rowOff>70496</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1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61623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2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132883</xdr:rowOff>
    </xdr:from>
    <xdr:to>
      <xdr:col>107</xdr:col>
      <xdr:colOff>101600</xdr:colOff>
      <xdr:row>77</xdr:row>
      <xdr:rowOff>63033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1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54160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131930</xdr:rowOff>
    </xdr:from>
    <xdr:to>
      <xdr:col>102</xdr:col>
      <xdr:colOff>165100</xdr:colOff>
      <xdr:row>77</xdr:row>
      <xdr:rowOff>62080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1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78607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3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142842</xdr:rowOff>
    </xdr:from>
    <xdr:to>
      <xdr:col>98</xdr:col>
      <xdr:colOff>38100</xdr:colOff>
      <xdr:row>77</xdr:row>
      <xdr:rowOff>72992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17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89519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94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人口減少が続く中、１人あたりのコストで比較すると増加していく事もあり、単純な比較は出来ないと思っているが、その中でもいかに効率的な財政運営が出来るかは将来的な課題である。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老朽化が進む公共施設整備において物件費や普通建設事業費が増加していくことや、降雪量の増減により維持補修費の変動が予想される。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いずれにせよ全体のバランスを見ながら財政運営していくことが必要である。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
4,469
672.09
5,507,527
5,167,627
339,897
3,487,391
5,327,990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82683</xdr:rowOff>
    </xdr:from>
    <xdr:to>
      <xdr:col>24</xdr:col>
      <xdr:colOff>63500</xdr:colOff>
      <xdr:row>37</xdr:row>
      <xdr:rowOff>93428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26333"/>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76168</xdr:rowOff>
    </xdr:from>
    <xdr:to>
      <xdr:col>19</xdr:col>
      <xdr:colOff>177800</xdr:colOff>
      <xdr:row>37</xdr:row>
      <xdr:rowOff>93428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19818"/>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76168</xdr:rowOff>
    </xdr:from>
    <xdr:to>
      <xdr:col>15</xdr:col>
      <xdr:colOff>50800</xdr:colOff>
      <xdr:row>37</xdr:row>
      <xdr:rowOff>87541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19818"/>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87541</xdr:rowOff>
    </xdr:from>
    <xdr:to>
      <xdr:col>10</xdr:col>
      <xdr:colOff>114300</xdr:colOff>
      <xdr:row>37</xdr:row>
      <xdr:rowOff>94628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3119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126981</xdr:rowOff>
    </xdr:from>
    <xdr:to>
      <xdr:col>10</xdr:col>
      <xdr:colOff>165100</xdr:colOff>
      <xdr:row>38</xdr:row>
      <xdr:rowOff>57131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48258</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134277</xdr:rowOff>
    </xdr:from>
    <xdr:to>
      <xdr:col>6</xdr:col>
      <xdr:colOff>38100</xdr:colOff>
      <xdr:row>38</xdr:row>
      <xdr:rowOff>64427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55554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31883</xdr:rowOff>
    </xdr:from>
    <xdr:to>
      <xdr:col>24</xdr:col>
      <xdr:colOff>114300</xdr:colOff>
      <xdr:row>37</xdr:row>
      <xdr:rowOff>133483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10310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42628</xdr:rowOff>
    </xdr:from>
    <xdr:to>
      <xdr:col>20</xdr:col>
      <xdr:colOff>38100</xdr:colOff>
      <xdr:row>37</xdr:row>
      <xdr:rowOff>144228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135355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7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25368</xdr:rowOff>
    </xdr:from>
    <xdr:to>
      <xdr:col>15</xdr:col>
      <xdr:colOff>101600</xdr:colOff>
      <xdr:row>37</xdr:row>
      <xdr:rowOff>126968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118095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36741</xdr:rowOff>
    </xdr:from>
    <xdr:to>
      <xdr:col>10</xdr:col>
      <xdr:colOff>165100</xdr:colOff>
      <xdr:row>37</xdr:row>
      <xdr:rowOff>138341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154868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43828</xdr:rowOff>
    </xdr:from>
    <xdr:to>
      <xdr:col>6</xdr:col>
      <xdr:colOff>38100</xdr:colOff>
      <xdr:row>37</xdr:row>
      <xdr:rowOff>145428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161955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6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40812</xdr:rowOff>
    </xdr:from>
    <xdr:to>
      <xdr:col>24</xdr:col>
      <xdr:colOff>63500</xdr:colOff>
      <xdr:row>58</xdr:row>
      <xdr:rowOff>63222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84912"/>
          <a:ext cx="838200" cy="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40812</xdr:rowOff>
    </xdr:from>
    <xdr:to>
      <xdr:col>19</xdr:col>
      <xdr:colOff>177800</xdr:colOff>
      <xdr:row>58</xdr:row>
      <xdr:rowOff>64041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84912"/>
          <a:ext cx="889000" cy="2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64041</xdr:rowOff>
    </xdr:from>
    <xdr:to>
      <xdr:col>15</xdr:col>
      <xdr:colOff>50800</xdr:colOff>
      <xdr:row>58</xdr:row>
      <xdr:rowOff>88909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08141"/>
          <a:ext cx="8890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58013</xdr:rowOff>
    </xdr:from>
    <xdr:to>
      <xdr:col>10</xdr:col>
      <xdr:colOff>114300</xdr:colOff>
      <xdr:row>58</xdr:row>
      <xdr:rowOff>88909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02113"/>
          <a:ext cx="889000" cy="3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18915</xdr:rowOff>
    </xdr:from>
    <xdr:to>
      <xdr:col>10</xdr:col>
      <xdr:colOff>165100</xdr:colOff>
      <xdr:row>58</xdr:row>
      <xdr:rowOff>120515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137042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13506</xdr:rowOff>
    </xdr:from>
    <xdr:to>
      <xdr:col>6</xdr:col>
      <xdr:colOff>38100</xdr:colOff>
      <xdr:row>58</xdr:row>
      <xdr:rowOff>115106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106233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5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12422</xdr:rowOff>
    </xdr:from>
    <xdr:to>
      <xdr:col>24</xdr:col>
      <xdr:colOff>114300</xdr:colOff>
      <xdr:row>58</xdr:row>
      <xdr:rowOff>114022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161462</xdr:rowOff>
    </xdr:from>
    <xdr:to>
      <xdr:col>20</xdr:col>
      <xdr:colOff>38100</xdr:colOff>
      <xdr:row>58</xdr:row>
      <xdr:rowOff>91612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82739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2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13241</xdr:rowOff>
    </xdr:from>
    <xdr:to>
      <xdr:col>15</xdr:col>
      <xdr:colOff>101600</xdr:colOff>
      <xdr:row>58</xdr:row>
      <xdr:rowOff>114841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105968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5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38109</xdr:rowOff>
    </xdr:from>
    <xdr:to>
      <xdr:col>10</xdr:col>
      <xdr:colOff>165100</xdr:colOff>
      <xdr:row>58</xdr:row>
      <xdr:rowOff>139709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130836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7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7213</xdr:rowOff>
    </xdr:from>
    <xdr:to>
      <xdr:col>6</xdr:col>
      <xdr:colOff>38100</xdr:colOff>
      <xdr:row>58</xdr:row>
      <xdr:rowOff>108813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125340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2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122754</xdr:rowOff>
    </xdr:from>
    <xdr:to>
      <xdr:col>24</xdr:col>
      <xdr:colOff>63500</xdr:colOff>
      <xdr:row>76</xdr:row>
      <xdr:rowOff>124123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152954"/>
          <a:ext cx="838200" cy="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116212</xdr:rowOff>
    </xdr:from>
    <xdr:to>
      <xdr:col>19</xdr:col>
      <xdr:colOff>177800</xdr:colOff>
      <xdr:row>76</xdr:row>
      <xdr:rowOff>124123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2908300" y="13146412"/>
          <a:ext cx="889000" cy="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116212</xdr:rowOff>
    </xdr:from>
    <xdr:to>
      <xdr:col>15</xdr:col>
      <xdr:colOff>50800</xdr:colOff>
      <xdr:row>76</xdr:row>
      <xdr:rowOff>155222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146412"/>
          <a:ext cx="889000" cy="3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151078</xdr:rowOff>
    </xdr:from>
    <xdr:to>
      <xdr:col>10</xdr:col>
      <xdr:colOff>114300</xdr:colOff>
      <xdr:row>76</xdr:row>
      <xdr:rowOff>155222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1130300" y="13181278"/>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36703</xdr:rowOff>
    </xdr:from>
    <xdr:to>
      <xdr:col>10</xdr:col>
      <xdr:colOff>165100</xdr:colOff>
      <xdr:row>76</xdr:row>
      <xdr:rowOff>138303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06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154831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84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65432</xdr:rowOff>
    </xdr:from>
    <xdr:to>
      <xdr:col>6</xdr:col>
      <xdr:colOff>38100</xdr:colOff>
      <xdr:row>76</xdr:row>
      <xdr:rowOff>167032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12109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87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71954</xdr:rowOff>
    </xdr:from>
    <xdr:to>
      <xdr:col>24</xdr:col>
      <xdr:colOff>114300</xdr:colOff>
      <xdr:row>77</xdr:row>
      <xdr:rowOff>2104</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10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158331</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01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73323</xdr:rowOff>
    </xdr:from>
    <xdr:to>
      <xdr:col>20</xdr:col>
      <xdr:colOff>38100</xdr:colOff>
      <xdr:row>77</xdr:row>
      <xdr:rowOff>3473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1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166050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19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65412</xdr:rowOff>
    </xdr:from>
    <xdr:to>
      <xdr:col>15</xdr:col>
      <xdr:colOff>101600</xdr:colOff>
      <xdr:row>76</xdr:row>
      <xdr:rowOff>167012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0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158139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18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104422</xdr:rowOff>
    </xdr:from>
    <xdr:to>
      <xdr:col>10</xdr:col>
      <xdr:colOff>165100</xdr:colOff>
      <xdr:row>77</xdr:row>
      <xdr:rowOff>34572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1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25699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22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100278</xdr:rowOff>
    </xdr:from>
    <xdr:to>
      <xdr:col>6</xdr:col>
      <xdr:colOff>38100</xdr:colOff>
      <xdr:row>77</xdr:row>
      <xdr:rowOff>30428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1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21555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2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69938</xdr:rowOff>
    </xdr:from>
    <xdr:to>
      <xdr:col>24</xdr:col>
      <xdr:colOff>63500</xdr:colOff>
      <xdr:row>96</xdr:row>
      <xdr:rowOff>79380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529138"/>
          <a:ext cx="838200" cy="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69938</xdr:rowOff>
    </xdr:from>
    <xdr:to>
      <xdr:col>19</xdr:col>
      <xdr:colOff>177800</xdr:colOff>
      <xdr:row>96</xdr:row>
      <xdr:rowOff>170405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529138"/>
          <a:ext cx="889000" cy="10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170405</xdr:rowOff>
    </xdr:from>
    <xdr:to>
      <xdr:col>15</xdr:col>
      <xdr:colOff>50800</xdr:colOff>
      <xdr:row>97</xdr:row>
      <xdr:rowOff>8224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29605"/>
          <a:ext cx="889000" cy="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8224</xdr:rowOff>
    </xdr:from>
    <xdr:to>
      <xdr:col>10</xdr:col>
      <xdr:colOff>114300</xdr:colOff>
      <xdr:row>97</xdr:row>
      <xdr:rowOff>36206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38874"/>
          <a:ext cx="889000" cy="2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28580</xdr:rowOff>
    </xdr:from>
    <xdr:to>
      <xdr:col>24</xdr:col>
      <xdr:colOff>114300</xdr:colOff>
      <xdr:row>96</xdr:row>
      <xdr:rowOff>130180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51457</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33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19138</xdr:rowOff>
    </xdr:from>
    <xdr:to>
      <xdr:col>20</xdr:col>
      <xdr:colOff>38100</xdr:colOff>
      <xdr:row>96</xdr:row>
      <xdr:rowOff>120738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4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137265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25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119605</xdr:rowOff>
    </xdr:from>
    <xdr:to>
      <xdr:col>15</xdr:col>
      <xdr:colOff>101600</xdr:colOff>
      <xdr:row>97</xdr:row>
      <xdr:rowOff>49755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40882</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67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128874</xdr:rowOff>
    </xdr:from>
    <xdr:to>
      <xdr:col>10</xdr:col>
      <xdr:colOff>165100</xdr:colOff>
      <xdr:row>97</xdr:row>
      <xdr:rowOff>59024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75551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36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156856</xdr:rowOff>
    </xdr:from>
    <xdr:to>
      <xdr:col>6</xdr:col>
      <xdr:colOff>38100</xdr:colOff>
      <xdr:row>97</xdr:row>
      <xdr:rowOff>87006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1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103533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39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165913</xdr:rowOff>
    </xdr:from>
    <xdr:to>
      <xdr:col>55</xdr:col>
      <xdr:colOff>0</xdr:colOff>
      <xdr:row>38</xdr:row>
      <xdr:rowOff>166294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8101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166294</xdr:rowOff>
    </xdr:from>
    <xdr:to>
      <xdr:col>50</xdr:col>
      <xdr:colOff>114300</xdr:colOff>
      <xdr:row>38</xdr:row>
      <xdr:rowOff>168084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681394"/>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143701</xdr:rowOff>
    </xdr:from>
    <xdr:to>
      <xdr:col>45</xdr:col>
      <xdr:colOff>177800</xdr:colOff>
      <xdr:row>38</xdr:row>
      <xdr:rowOff>168084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8801"/>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124803</xdr:rowOff>
    </xdr:from>
    <xdr:to>
      <xdr:col>41</xdr:col>
      <xdr:colOff>50800</xdr:colOff>
      <xdr:row>38</xdr:row>
      <xdr:rowOff>143701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39903"/>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123037</xdr:rowOff>
    </xdr:from>
    <xdr:to>
      <xdr:col>41</xdr:col>
      <xdr:colOff>101600</xdr:colOff>
      <xdr:row>39</xdr:row>
      <xdr:rowOff>53187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44314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73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50914</xdr:rowOff>
    </xdr:from>
    <xdr:to>
      <xdr:col>36</xdr:col>
      <xdr:colOff>165100</xdr:colOff>
      <xdr:row>38</xdr:row>
      <xdr:rowOff>152514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169041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34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115113</xdr:rowOff>
    </xdr:from>
    <xdr:to>
      <xdr:col>55</xdr:col>
      <xdr:colOff>50800</xdr:colOff>
      <xdr:row>39</xdr:row>
      <xdr:rowOff>45263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74490</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115494</xdr:rowOff>
    </xdr:from>
    <xdr:to>
      <xdr:col>50</xdr:col>
      <xdr:colOff>165100</xdr:colOff>
      <xdr:row>39</xdr:row>
      <xdr:rowOff>45644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36771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7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117284</xdr:rowOff>
    </xdr:from>
    <xdr:to>
      <xdr:col>46</xdr:col>
      <xdr:colOff>38100</xdr:colOff>
      <xdr:row>39</xdr:row>
      <xdr:rowOff>47434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63961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40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92901</xdr:rowOff>
    </xdr:from>
    <xdr:to>
      <xdr:col>41</xdr:col>
      <xdr:colOff>101600</xdr:colOff>
      <xdr:row>39</xdr:row>
      <xdr:rowOff>23051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39578</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38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74003</xdr:rowOff>
    </xdr:from>
    <xdr:to>
      <xdr:col>36</xdr:col>
      <xdr:colOff>165100</xdr:colOff>
      <xdr:row>39</xdr:row>
      <xdr:rowOff>4153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8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166730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68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100633</xdr:rowOff>
    </xdr:from>
    <xdr:to>
      <xdr:col>55</xdr:col>
      <xdr:colOff>0</xdr:colOff>
      <xdr:row>58</xdr:row>
      <xdr:rowOff>102536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44733"/>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102536</xdr:rowOff>
    </xdr:from>
    <xdr:to>
      <xdr:col>50</xdr:col>
      <xdr:colOff>114300</xdr:colOff>
      <xdr:row>58</xdr:row>
      <xdr:rowOff>106212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46636"/>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101959</xdr:rowOff>
    </xdr:from>
    <xdr:to>
      <xdr:col>45</xdr:col>
      <xdr:colOff>177800</xdr:colOff>
      <xdr:row>58</xdr:row>
      <xdr:rowOff>106212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46059"/>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101959</xdr:rowOff>
    </xdr:from>
    <xdr:to>
      <xdr:col>41</xdr:col>
      <xdr:colOff>50800</xdr:colOff>
      <xdr:row>58</xdr:row>
      <xdr:rowOff>107969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46059"/>
          <a:ext cx="889000" cy="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47584</xdr:rowOff>
    </xdr:from>
    <xdr:to>
      <xdr:col>41</xdr:col>
      <xdr:colOff>101600</xdr:colOff>
      <xdr:row>58</xdr:row>
      <xdr:rowOff>149184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9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165711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76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49143</xdr:rowOff>
    </xdr:from>
    <xdr:to>
      <xdr:col>36</xdr:col>
      <xdr:colOff>165100</xdr:colOff>
      <xdr:row>58</xdr:row>
      <xdr:rowOff>150743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167270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7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49833</xdr:rowOff>
    </xdr:from>
    <xdr:to>
      <xdr:col>55</xdr:col>
      <xdr:colOff>50800</xdr:colOff>
      <xdr:row>58</xdr:row>
      <xdr:rowOff>151433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160383</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51736</xdr:rowOff>
    </xdr:from>
    <xdr:to>
      <xdr:col>50</xdr:col>
      <xdr:colOff>165100</xdr:colOff>
      <xdr:row>58</xdr:row>
      <xdr:rowOff>153336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144463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55412</xdr:rowOff>
    </xdr:from>
    <xdr:to>
      <xdr:col>46</xdr:col>
      <xdr:colOff>38100</xdr:colOff>
      <xdr:row>58</xdr:row>
      <xdr:rowOff>157012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148139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51159</xdr:rowOff>
    </xdr:from>
    <xdr:to>
      <xdr:col>41</xdr:col>
      <xdr:colOff>101600</xdr:colOff>
      <xdr:row>58</xdr:row>
      <xdr:rowOff>152759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9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143886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8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57169</xdr:rowOff>
    </xdr:from>
    <xdr:to>
      <xdr:col>36</xdr:col>
      <xdr:colOff>165100</xdr:colOff>
      <xdr:row>58</xdr:row>
      <xdr:rowOff>158769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149896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116664</xdr:rowOff>
    </xdr:from>
    <xdr:to>
      <xdr:col>55</xdr:col>
      <xdr:colOff>0</xdr:colOff>
      <xdr:row>78</xdr:row>
      <xdr:rowOff>106812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18314"/>
          <a:ext cx="838200" cy="16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106812</xdr:rowOff>
    </xdr:from>
    <xdr:to>
      <xdr:col>50</xdr:col>
      <xdr:colOff>114300</xdr:colOff>
      <xdr:row>78</xdr:row>
      <xdr:rowOff>132255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79912"/>
          <a:ext cx="8890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36485</xdr:rowOff>
    </xdr:from>
    <xdr:to>
      <xdr:col>45</xdr:col>
      <xdr:colOff>177800</xdr:colOff>
      <xdr:row>78</xdr:row>
      <xdr:rowOff>132255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09585"/>
          <a:ext cx="889000" cy="9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36485</xdr:rowOff>
    </xdr:from>
    <xdr:to>
      <xdr:col>41</xdr:col>
      <xdr:colOff>50800</xdr:colOff>
      <xdr:row>78</xdr:row>
      <xdr:rowOff>126953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09585"/>
          <a:ext cx="889000" cy="9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116193</xdr:rowOff>
    </xdr:from>
    <xdr:to>
      <xdr:col>41</xdr:col>
      <xdr:colOff>101600</xdr:colOff>
      <xdr:row>79</xdr:row>
      <xdr:rowOff>46343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37470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124826</xdr:rowOff>
    </xdr:from>
    <xdr:to>
      <xdr:col>36</xdr:col>
      <xdr:colOff>165100</xdr:colOff>
      <xdr:row>79</xdr:row>
      <xdr:rowOff>54976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9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46103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9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65864</xdr:rowOff>
    </xdr:from>
    <xdr:to>
      <xdr:col>55</xdr:col>
      <xdr:colOff>50800</xdr:colOff>
      <xdr:row>77</xdr:row>
      <xdr:rowOff>167464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6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88741</xdr:rowOff>
    </xdr:from>
    <xdr:ext cx="599010"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1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56012</xdr:rowOff>
    </xdr:from>
    <xdr:to>
      <xdr:col>50</xdr:col>
      <xdr:colOff>165100</xdr:colOff>
      <xdr:row>78</xdr:row>
      <xdr:rowOff>157612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2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2689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81455</xdr:rowOff>
    </xdr:from>
    <xdr:to>
      <xdr:col>46</xdr:col>
      <xdr:colOff>38100</xdr:colOff>
      <xdr:row>79</xdr:row>
      <xdr:rowOff>11605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2732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4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157135</xdr:rowOff>
    </xdr:from>
    <xdr:to>
      <xdr:col>41</xdr:col>
      <xdr:colOff>101600</xdr:colOff>
      <xdr:row>78</xdr:row>
      <xdr:rowOff>87285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5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103812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1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76153</xdr:rowOff>
    </xdr:from>
    <xdr:to>
      <xdr:col>36</xdr:col>
      <xdr:colOff>165100</xdr:colOff>
      <xdr:row>79</xdr:row>
      <xdr:rowOff>6303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4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22830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22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9141</xdr:rowOff>
    </xdr:from>
    <xdr:to>
      <xdr:col>55</xdr:col>
      <xdr:colOff>0</xdr:colOff>
      <xdr:row>98</xdr:row>
      <xdr:rowOff>17300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11241"/>
          <a:ext cx="838200" cy="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9141</xdr:rowOff>
    </xdr:from>
    <xdr:to>
      <xdr:col>50</xdr:col>
      <xdr:colOff>114300</xdr:colOff>
      <xdr:row>98</xdr:row>
      <xdr:rowOff>24064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11241"/>
          <a:ext cx="8890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24064</xdr:rowOff>
    </xdr:from>
    <xdr:to>
      <xdr:col>45</xdr:col>
      <xdr:colOff>177800</xdr:colOff>
      <xdr:row>98</xdr:row>
      <xdr:rowOff>39396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26164"/>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23572</xdr:rowOff>
    </xdr:from>
    <xdr:to>
      <xdr:col>41</xdr:col>
      <xdr:colOff>50800</xdr:colOff>
      <xdr:row>98</xdr:row>
      <xdr:rowOff>39396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25672"/>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2355</xdr:rowOff>
    </xdr:from>
    <xdr:to>
      <xdr:col>41</xdr:col>
      <xdr:colOff>101600</xdr:colOff>
      <xdr:row>98</xdr:row>
      <xdr:rowOff>103955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0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95082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89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4090</xdr:rowOff>
    </xdr:from>
    <xdr:to>
      <xdr:col>36</xdr:col>
      <xdr:colOff>165100</xdr:colOff>
      <xdr:row>98</xdr:row>
      <xdr:rowOff>105690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96817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137950</xdr:rowOff>
    </xdr:from>
    <xdr:to>
      <xdr:col>55</xdr:col>
      <xdr:colOff>50800</xdr:colOff>
      <xdr:row>98</xdr:row>
      <xdr:rowOff>68100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129791</xdr:rowOff>
    </xdr:from>
    <xdr:to>
      <xdr:col>50</xdr:col>
      <xdr:colOff>165100</xdr:colOff>
      <xdr:row>98</xdr:row>
      <xdr:rowOff>59941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6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51068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85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144714</xdr:rowOff>
    </xdr:from>
    <xdr:to>
      <xdr:col>46</xdr:col>
      <xdr:colOff>38100</xdr:colOff>
      <xdr:row>98</xdr:row>
      <xdr:rowOff>74864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65991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86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160046</xdr:rowOff>
    </xdr:from>
    <xdr:to>
      <xdr:col>41</xdr:col>
      <xdr:colOff>101600</xdr:colOff>
      <xdr:row>98</xdr:row>
      <xdr:rowOff>90196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106723</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56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144222</xdr:rowOff>
    </xdr:from>
    <xdr:to>
      <xdr:col>36</xdr:col>
      <xdr:colOff>165100</xdr:colOff>
      <xdr:row>98</xdr:row>
      <xdr:rowOff>74372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90899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5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64231</xdr:rowOff>
    </xdr:from>
    <xdr:to>
      <xdr:col>85</xdr:col>
      <xdr:colOff>127000</xdr:colOff>
      <xdr:row>37</xdr:row>
      <xdr:rowOff>70274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407881"/>
          <a:ext cx="8382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126487</xdr:rowOff>
    </xdr:from>
    <xdr:to>
      <xdr:col>81</xdr:col>
      <xdr:colOff>50800</xdr:colOff>
      <xdr:row>37</xdr:row>
      <xdr:rowOff>64231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298687"/>
          <a:ext cx="889000" cy="10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132674</xdr:rowOff>
    </xdr:from>
    <xdr:to>
      <xdr:col>76</xdr:col>
      <xdr:colOff>114300</xdr:colOff>
      <xdr:row>36</xdr:row>
      <xdr:rowOff>126487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5961974"/>
          <a:ext cx="889000" cy="33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132674</xdr:rowOff>
    </xdr:from>
    <xdr:to>
      <xdr:col>71</xdr:col>
      <xdr:colOff>177800</xdr:colOff>
      <xdr:row>37</xdr:row>
      <xdr:rowOff>72560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5961974"/>
          <a:ext cx="889000" cy="45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146355</xdr:rowOff>
    </xdr:from>
    <xdr:to>
      <xdr:col>72</xdr:col>
      <xdr:colOff>38100</xdr:colOff>
      <xdr:row>37</xdr:row>
      <xdr:rowOff>76505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67632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46601</xdr:rowOff>
    </xdr:from>
    <xdr:to>
      <xdr:col>67</xdr:col>
      <xdr:colOff>101600</xdr:colOff>
      <xdr:row>37</xdr:row>
      <xdr:rowOff>148201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139328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19474</xdr:rowOff>
    </xdr:from>
    <xdr:to>
      <xdr:col>85</xdr:col>
      <xdr:colOff>177800</xdr:colOff>
      <xdr:row>37</xdr:row>
      <xdr:rowOff>121074</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169351</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34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13431</xdr:rowOff>
    </xdr:from>
    <xdr:to>
      <xdr:col>81</xdr:col>
      <xdr:colOff>101600</xdr:colOff>
      <xdr:row>37</xdr:row>
      <xdr:rowOff>115031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3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75687</xdr:rowOff>
    </xdr:from>
    <xdr:to>
      <xdr:col>76</xdr:col>
      <xdr:colOff>165100</xdr:colOff>
      <xdr:row>37</xdr:row>
      <xdr:rowOff>5837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4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22364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02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81874</xdr:rowOff>
    </xdr:from>
    <xdr:to>
      <xdr:col>72</xdr:col>
      <xdr:colOff>38100</xdr:colOff>
      <xdr:row>35</xdr:row>
      <xdr:rowOff>12024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591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28551</xdr:rowOff>
    </xdr:from>
    <xdr:ext cx="59901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03795" y="568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21760</xdr:rowOff>
    </xdr:from>
    <xdr:to>
      <xdr:col>67</xdr:col>
      <xdr:colOff>101600</xdr:colOff>
      <xdr:row>37</xdr:row>
      <xdr:rowOff>123360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139887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84594</xdr:rowOff>
    </xdr:from>
    <xdr:to>
      <xdr:col>85</xdr:col>
      <xdr:colOff>127000</xdr:colOff>
      <xdr:row>57</xdr:row>
      <xdr:rowOff>118235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857244"/>
          <a:ext cx="838200" cy="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89920</xdr:rowOff>
    </xdr:from>
    <xdr:to>
      <xdr:col>81</xdr:col>
      <xdr:colOff>50800</xdr:colOff>
      <xdr:row>57</xdr:row>
      <xdr:rowOff>118235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862570"/>
          <a:ext cx="889000" cy="2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50374</xdr:rowOff>
    </xdr:from>
    <xdr:to>
      <xdr:col>76</xdr:col>
      <xdr:colOff>114300</xdr:colOff>
      <xdr:row>57</xdr:row>
      <xdr:rowOff>89920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480124"/>
          <a:ext cx="889000" cy="38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50374</xdr:rowOff>
    </xdr:from>
    <xdr:to>
      <xdr:col>71</xdr:col>
      <xdr:colOff>177800</xdr:colOff>
      <xdr:row>56</xdr:row>
      <xdr:rowOff>170490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480124"/>
          <a:ext cx="889000" cy="29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158414</xdr:rowOff>
    </xdr:from>
    <xdr:to>
      <xdr:col>72</xdr:col>
      <xdr:colOff>38100</xdr:colOff>
      <xdr:row>58</xdr:row>
      <xdr:rowOff>88564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79691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151620</xdr:rowOff>
    </xdr:from>
    <xdr:to>
      <xdr:col>67</xdr:col>
      <xdr:colOff>101600</xdr:colOff>
      <xdr:row>58</xdr:row>
      <xdr:rowOff>81770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72897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100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33794</xdr:rowOff>
    </xdr:from>
    <xdr:to>
      <xdr:col>85</xdr:col>
      <xdr:colOff>177800</xdr:colOff>
      <xdr:row>57</xdr:row>
      <xdr:rowOff>135394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8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56671</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65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67435</xdr:rowOff>
    </xdr:from>
    <xdr:to>
      <xdr:col>81</xdr:col>
      <xdr:colOff>101600</xdr:colOff>
      <xdr:row>57</xdr:row>
      <xdr:rowOff>169035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14112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61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39120</xdr:rowOff>
    </xdr:from>
    <xdr:to>
      <xdr:col>76</xdr:col>
      <xdr:colOff>165100</xdr:colOff>
      <xdr:row>57</xdr:row>
      <xdr:rowOff>140720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8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157247</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58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171024</xdr:rowOff>
    </xdr:from>
    <xdr:to>
      <xdr:col>72</xdr:col>
      <xdr:colOff>38100</xdr:colOff>
      <xdr:row>55</xdr:row>
      <xdr:rowOff>101174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4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117701</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20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119690</xdr:rowOff>
    </xdr:from>
    <xdr:to>
      <xdr:col>67</xdr:col>
      <xdr:colOff>101600</xdr:colOff>
      <xdr:row>57</xdr:row>
      <xdr:rowOff>49840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7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66367</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49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15695</xdr:rowOff>
    </xdr:from>
    <xdr:to>
      <xdr:col>85</xdr:col>
      <xdr:colOff>127000</xdr:colOff>
      <xdr:row>79</xdr:row>
      <xdr:rowOff>18062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60245"/>
          <a:ext cx="8382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115963</xdr:rowOff>
    </xdr:from>
    <xdr:to>
      <xdr:col>81</xdr:col>
      <xdr:colOff>50800</xdr:colOff>
      <xdr:row>79</xdr:row>
      <xdr:rowOff>18062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489063"/>
          <a:ext cx="889000" cy="7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115963</xdr:rowOff>
    </xdr:from>
    <xdr:to>
      <xdr:col>76</xdr:col>
      <xdr:colOff>114300</xdr:colOff>
      <xdr:row>78</xdr:row>
      <xdr:rowOff>148082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489063"/>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148082</xdr:rowOff>
    </xdr:from>
    <xdr:to>
      <xdr:col>71</xdr:col>
      <xdr:colOff>177800</xdr:colOff>
      <xdr:row>79</xdr:row>
      <xdr:rowOff>39512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21182"/>
          <a:ext cx="889000" cy="6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140441</xdr:rowOff>
    </xdr:from>
    <xdr:to>
      <xdr:col>72</xdr:col>
      <xdr:colOff>38100</xdr:colOff>
      <xdr:row>79</xdr:row>
      <xdr:rowOff>70591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61718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60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136575</xdr:rowOff>
    </xdr:from>
    <xdr:to>
      <xdr:col>67</xdr:col>
      <xdr:colOff>101600</xdr:colOff>
      <xdr:row>79</xdr:row>
      <xdr:rowOff>66725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83252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136345</xdr:rowOff>
    </xdr:from>
    <xdr:to>
      <xdr:col>85</xdr:col>
      <xdr:colOff>177800</xdr:colOff>
      <xdr:row>79</xdr:row>
      <xdr:rowOff>66495</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78958</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138712</xdr:rowOff>
    </xdr:from>
    <xdr:to>
      <xdr:col>81</xdr:col>
      <xdr:colOff>101600</xdr:colOff>
      <xdr:row>79</xdr:row>
      <xdr:rowOff>68862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59989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65163</xdr:rowOff>
    </xdr:from>
    <xdr:to>
      <xdr:col>76</xdr:col>
      <xdr:colOff>165100</xdr:colOff>
      <xdr:row>78</xdr:row>
      <xdr:rowOff>166763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3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11840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21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97282</xdr:rowOff>
    </xdr:from>
    <xdr:to>
      <xdr:col>72</xdr:col>
      <xdr:colOff>38100</xdr:colOff>
      <xdr:row>79</xdr:row>
      <xdr:rowOff>27432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43959</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2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160162</xdr:rowOff>
    </xdr:from>
    <xdr:to>
      <xdr:col>67</xdr:col>
      <xdr:colOff>101600</xdr:colOff>
      <xdr:row>79</xdr:row>
      <xdr:rowOff>90312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81439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2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167012</xdr:rowOff>
    </xdr:from>
    <xdr:to>
      <xdr:col>85</xdr:col>
      <xdr:colOff>127000</xdr:colOff>
      <xdr:row>97</xdr:row>
      <xdr:rowOff>170475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797662"/>
          <a:ext cx="8382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170475</xdr:rowOff>
    </xdr:from>
    <xdr:to>
      <xdr:col>81</xdr:col>
      <xdr:colOff>50800</xdr:colOff>
      <xdr:row>98</xdr:row>
      <xdr:rowOff>16751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801125"/>
          <a:ext cx="889000" cy="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16751</xdr:rowOff>
    </xdr:from>
    <xdr:to>
      <xdr:col>76</xdr:col>
      <xdr:colOff>114300</xdr:colOff>
      <xdr:row>98</xdr:row>
      <xdr:rowOff>27454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818851"/>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25702</xdr:rowOff>
    </xdr:from>
    <xdr:to>
      <xdr:col>71</xdr:col>
      <xdr:colOff>177800</xdr:colOff>
      <xdr:row>98</xdr:row>
      <xdr:rowOff>27454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827802"/>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126628</xdr:rowOff>
    </xdr:from>
    <xdr:to>
      <xdr:col>72</xdr:col>
      <xdr:colOff>38100</xdr:colOff>
      <xdr:row>98</xdr:row>
      <xdr:rowOff>56778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73305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5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128608</xdr:rowOff>
    </xdr:from>
    <xdr:to>
      <xdr:col>67</xdr:col>
      <xdr:colOff>101600</xdr:colOff>
      <xdr:row>98</xdr:row>
      <xdr:rowOff>58758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75285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53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116212</xdr:rowOff>
    </xdr:from>
    <xdr:to>
      <xdr:col>85</xdr:col>
      <xdr:colOff>177800</xdr:colOff>
      <xdr:row>98</xdr:row>
      <xdr:rowOff>46362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94639</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2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119675</xdr:rowOff>
    </xdr:from>
    <xdr:to>
      <xdr:col>81</xdr:col>
      <xdr:colOff>101600</xdr:colOff>
      <xdr:row>98</xdr:row>
      <xdr:rowOff>49825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40952</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84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137401</xdr:rowOff>
    </xdr:from>
    <xdr:to>
      <xdr:col>76</xdr:col>
      <xdr:colOff>165100</xdr:colOff>
      <xdr:row>98</xdr:row>
      <xdr:rowOff>67551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58678</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86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148104</xdr:rowOff>
    </xdr:from>
    <xdr:to>
      <xdr:col>72</xdr:col>
      <xdr:colOff>38100</xdr:colOff>
      <xdr:row>98</xdr:row>
      <xdr:rowOff>78254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69381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87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146352</xdr:rowOff>
    </xdr:from>
    <xdr:to>
      <xdr:col>67</xdr:col>
      <xdr:colOff>101600</xdr:colOff>
      <xdr:row>98</xdr:row>
      <xdr:rowOff>76502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67629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159462</xdr:rowOff>
    </xdr:from>
    <xdr:to>
      <xdr:col>102</xdr:col>
      <xdr:colOff>165100</xdr:colOff>
      <xdr:row>39</xdr:row>
      <xdr:rowOff>89612</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67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106138</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44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159042</xdr:rowOff>
    </xdr:from>
    <xdr:to>
      <xdr:col>98</xdr:col>
      <xdr:colOff>38100</xdr:colOff>
      <xdr:row>39</xdr:row>
      <xdr:rowOff>89192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7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105719</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4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類似団体の数値ならびに変動を見ても単純な比較は出来ない。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当町の状況としては、一時的な投資的事業があった科目において増加しているものの、その他の要因での大きな変動はそれほどない。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今後も経常的な経費は可能な限り抑制を図りながら、必要に応じて投資的経費に回すなど、住民のニーズに応えながら弾力的な財政運営を展開していきたい。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効率的・効果的な財政運営により、歳計剰余金を基金編入することが出来ており、財政調整基金を一定程度確保する事ができている。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必要に応じて取り崩すこともあるが、後年度以降の状況を見ながら適正に活用していきたい。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各項目とも近年大きな変動はない。今後も適正な財政運営に努める。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前年と比較しても大きな差はない。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全ての会計において赤字決算とはなっておらず、今後も引き続き適正な財政運営に努める。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01003\Desktop\&#12304;&#36001;&#25919;&#29366;&#27841;&#36039;&#26009;&#38598;&#12305;_014699_&#32654;&#28145;&#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56.1</v>
          </cell>
          <cell r="CV53">
            <v>57.2</v>
          </cell>
        </row>
        <row r="55">
          <cell r="AN55" t="str">
            <v>類似団体内平均値</v>
          </cell>
          <cell r="CN55">
            <v>0</v>
          </cell>
          <cell r="CV55">
            <v>0</v>
          </cell>
        </row>
        <row r="57">
          <cell r="CN57">
            <v>56.3</v>
          </cell>
          <cell r="CV57">
            <v>56.7</v>
          </cell>
        </row>
        <row r="72">
          <cell r="BP72" t="str">
            <v>H25</v>
          </cell>
          <cell r="BX72" t="str">
            <v>H26</v>
          </cell>
          <cell r="CF72" t="str">
            <v>H27</v>
          </cell>
          <cell r="CN72" t="str">
            <v>H28</v>
          </cell>
          <cell r="CV72" t="str">
            <v>H29</v>
          </cell>
        </row>
        <row r="73">
          <cell r="AN73" t="str">
            <v>当該団体値</v>
          </cell>
        </row>
        <row r="75">
          <cell r="BP75">
            <v>8.1999999999999993</v>
          </cell>
          <cell r="BX75">
            <v>7.5</v>
          </cell>
          <cell r="CF75">
            <v>7.3</v>
          </cell>
          <cell r="CN75">
            <v>7</v>
          </cell>
          <cell r="CV75">
            <v>6.3</v>
          </cell>
        </row>
        <row r="77">
          <cell r="AN77" t="str">
            <v>類似団体内平均値</v>
          </cell>
          <cell r="BP77">
            <v>0</v>
          </cell>
          <cell r="BX77">
            <v>0</v>
          </cell>
          <cell r="CF77">
            <v>0</v>
          </cell>
          <cell r="CN77">
            <v>0</v>
          </cell>
          <cell r="CV77">
            <v>0</v>
          </cell>
        </row>
        <row r="79">
          <cell r="BP79">
            <v>9.8000000000000007</v>
          </cell>
          <cell r="BX79">
            <v>9.1</v>
          </cell>
          <cell r="CF79">
            <v>7.8</v>
          </cell>
          <cell r="CN79">
            <v>7.4</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6" customWidth="1"/>
    <col min="12" max="12" width="2.25" style="166" customWidth="1"/>
    <col min="13" max="17" width="2.375" style="166" customWidth="1"/>
    <col min="18" max="119" width="2.125" style="166" customWidth="1"/>
    <col min="120" max="16384" width="0" style="166" hidden="1"/>
  </cols>
  <sheetData>
    <row r="1" spans="1:119" ht="33" customHeight="1" x14ac:dyDescent="0.15">
      <c r="A1" s="164"/>
      <c r="B1" s="381" t="s">
        <v>74</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165"/>
      <c r="DK1" s="165"/>
      <c r="DL1" s="165"/>
      <c r="DM1" s="165"/>
      <c r="DN1" s="165"/>
      <c r="DO1" s="165"/>
    </row>
    <row r="2" spans="1:119" ht="24.75" thickBot="1" x14ac:dyDescent="0.2">
      <c r="A2" s="164"/>
      <c r="B2" s="167" t="s">
        <v>75</v>
      </c>
      <c r="C2" s="167"/>
      <c r="D2" s="168"/>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row>
    <row r="3" spans="1:119" ht="18.75" customHeight="1" thickBot="1" x14ac:dyDescent="0.2">
      <c r="A3" s="165"/>
      <c r="B3" s="382" t="s">
        <v>76</v>
      </c>
      <c r="C3" s="383"/>
      <c r="D3" s="383"/>
      <c r="E3" s="384"/>
      <c r="F3" s="384"/>
      <c r="G3" s="384"/>
      <c r="H3" s="384"/>
      <c r="I3" s="384"/>
      <c r="J3" s="384"/>
      <c r="K3" s="384"/>
      <c r="L3" s="384" t="s">
        <v>77</v>
      </c>
      <c r="M3" s="384"/>
      <c r="N3" s="384"/>
      <c r="O3" s="384"/>
      <c r="P3" s="384"/>
      <c r="Q3" s="384"/>
      <c r="R3" s="391"/>
      <c r="S3" s="391"/>
      <c r="T3" s="391"/>
      <c r="U3" s="391"/>
      <c r="V3" s="392"/>
      <c r="W3" s="366" t="s">
        <v>78</v>
      </c>
      <c r="X3" s="367"/>
      <c r="Y3" s="367"/>
      <c r="Z3" s="367"/>
      <c r="AA3" s="367"/>
      <c r="AB3" s="383"/>
      <c r="AC3" s="391" t="s">
        <v>79</v>
      </c>
      <c r="AD3" s="367"/>
      <c r="AE3" s="367"/>
      <c r="AF3" s="367"/>
      <c r="AG3" s="367"/>
      <c r="AH3" s="367"/>
      <c r="AI3" s="367"/>
      <c r="AJ3" s="367"/>
      <c r="AK3" s="367"/>
      <c r="AL3" s="368"/>
      <c r="AM3" s="366" t="s">
        <v>80</v>
      </c>
      <c r="AN3" s="367"/>
      <c r="AO3" s="367"/>
      <c r="AP3" s="367"/>
      <c r="AQ3" s="367"/>
      <c r="AR3" s="367"/>
      <c r="AS3" s="367"/>
      <c r="AT3" s="367"/>
      <c r="AU3" s="367"/>
      <c r="AV3" s="367"/>
      <c r="AW3" s="367"/>
      <c r="AX3" s="368"/>
      <c r="AY3" s="403" t="s">
        <v>1</v>
      </c>
      <c r="AZ3" s="404"/>
      <c r="BA3" s="404"/>
      <c r="BB3" s="404"/>
      <c r="BC3" s="404"/>
      <c r="BD3" s="404"/>
      <c r="BE3" s="404"/>
      <c r="BF3" s="404"/>
      <c r="BG3" s="404"/>
      <c r="BH3" s="404"/>
      <c r="BI3" s="404"/>
      <c r="BJ3" s="404"/>
      <c r="BK3" s="404"/>
      <c r="BL3" s="404"/>
      <c r="BM3" s="405"/>
      <c r="BN3" s="366" t="s">
        <v>81</v>
      </c>
      <c r="BO3" s="367"/>
      <c r="BP3" s="367"/>
      <c r="BQ3" s="367"/>
      <c r="BR3" s="367"/>
      <c r="BS3" s="367"/>
      <c r="BT3" s="367"/>
      <c r="BU3" s="368"/>
      <c r="BV3" s="366" t="s">
        <v>82</v>
      </c>
      <c r="BW3" s="367"/>
      <c r="BX3" s="367"/>
      <c r="BY3" s="367"/>
      <c r="BZ3" s="367"/>
      <c r="CA3" s="367"/>
      <c r="CB3" s="367"/>
      <c r="CC3" s="368"/>
      <c r="CD3" s="403" t="s">
        <v>1</v>
      </c>
      <c r="CE3" s="404"/>
      <c r="CF3" s="404"/>
      <c r="CG3" s="404"/>
      <c r="CH3" s="404"/>
      <c r="CI3" s="404"/>
      <c r="CJ3" s="404"/>
      <c r="CK3" s="404"/>
      <c r="CL3" s="404"/>
      <c r="CM3" s="404"/>
      <c r="CN3" s="404"/>
      <c r="CO3" s="404"/>
      <c r="CP3" s="404"/>
      <c r="CQ3" s="404"/>
      <c r="CR3" s="404"/>
      <c r="CS3" s="405"/>
      <c r="CT3" s="366" t="s">
        <v>83</v>
      </c>
      <c r="CU3" s="367"/>
      <c r="CV3" s="367"/>
      <c r="CW3" s="367"/>
      <c r="CX3" s="367"/>
      <c r="CY3" s="367"/>
      <c r="CZ3" s="367"/>
      <c r="DA3" s="368"/>
      <c r="DB3" s="366" t="s">
        <v>84</v>
      </c>
      <c r="DC3" s="367"/>
      <c r="DD3" s="367"/>
      <c r="DE3" s="367"/>
      <c r="DF3" s="367"/>
      <c r="DG3" s="367"/>
      <c r="DH3" s="367"/>
      <c r="DI3" s="368"/>
      <c r="DJ3" s="164"/>
      <c r="DK3" s="164"/>
      <c r="DL3" s="164"/>
      <c r="DM3" s="164"/>
      <c r="DN3" s="164"/>
      <c r="DO3" s="164"/>
    </row>
    <row r="4" spans="1:119" ht="18.75" customHeight="1" x14ac:dyDescent="0.15">
      <c r="A4" s="165"/>
      <c r="B4" s="385"/>
      <c r="C4" s="386"/>
      <c r="D4" s="386"/>
      <c r="E4" s="387"/>
      <c r="F4" s="387"/>
      <c r="G4" s="387"/>
      <c r="H4" s="387"/>
      <c r="I4" s="387"/>
      <c r="J4" s="387"/>
      <c r="K4" s="387"/>
      <c r="L4" s="387"/>
      <c r="M4" s="387"/>
      <c r="N4" s="387"/>
      <c r="O4" s="387"/>
      <c r="P4" s="387"/>
      <c r="Q4" s="387"/>
      <c r="R4" s="393"/>
      <c r="S4" s="393"/>
      <c r="T4" s="393"/>
      <c r="U4" s="393"/>
      <c r="V4" s="394"/>
      <c r="W4" s="397"/>
      <c r="X4" s="398"/>
      <c r="Y4" s="398"/>
      <c r="Z4" s="398"/>
      <c r="AA4" s="398"/>
      <c r="AB4" s="386"/>
      <c r="AC4" s="393"/>
      <c r="AD4" s="398"/>
      <c r="AE4" s="398"/>
      <c r="AF4" s="398"/>
      <c r="AG4" s="398"/>
      <c r="AH4" s="398"/>
      <c r="AI4" s="398"/>
      <c r="AJ4" s="398"/>
      <c r="AK4" s="398"/>
      <c r="AL4" s="401"/>
      <c r="AM4" s="399"/>
      <c r="AN4" s="400"/>
      <c r="AO4" s="400"/>
      <c r="AP4" s="400"/>
      <c r="AQ4" s="400"/>
      <c r="AR4" s="400"/>
      <c r="AS4" s="400"/>
      <c r="AT4" s="400"/>
      <c r="AU4" s="400"/>
      <c r="AV4" s="400"/>
      <c r="AW4" s="400"/>
      <c r="AX4" s="402"/>
      <c r="AY4" s="369" t="s">
        <v>85</v>
      </c>
      <c r="AZ4" s="370"/>
      <c r="BA4" s="370"/>
      <c r="BB4" s="370"/>
      <c r="BC4" s="370"/>
      <c r="BD4" s="370"/>
      <c r="BE4" s="370"/>
      <c r="BF4" s="370"/>
      <c r="BG4" s="370"/>
      <c r="BH4" s="370"/>
      <c r="BI4" s="370"/>
      <c r="BJ4" s="370"/>
      <c r="BK4" s="370"/>
      <c r="BL4" s="370"/>
      <c r="BM4" s="371"/>
      <c r="BN4" s="372">
        <v>5507527</v>
      </c>
      <c r="BO4" s="373"/>
      <c r="BP4" s="373"/>
      <c r="BQ4" s="373"/>
      <c r="BR4" s="373"/>
      <c r="BS4" s="373"/>
      <c r="BT4" s="373"/>
      <c r="BU4" s="374"/>
      <c r="BV4" s="372">
        <v>5448084</v>
      </c>
      <c r="BW4" s="373"/>
      <c r="BX4" s="373"/>
      <c r="BY4" s="373"/>
      <c r="BZ4" s="373"/>
      <c r="CA4" s="373"/>
      <c r="CB4" s="373"/>
      <c r="CC4" s="374"/>
      <c r="CD4" s="375" t="s">
        <v>86</v>
      </c>
      <c r="CE4" s="376"/>
      <c r="CF4" s="376"/>
      <c r="CG4" s="376"/>
      <c r="CH4" s="376"/>
      <c r="CI4" s="376"/>
      <c r="CJ4" s="376"/>
      <c r="CK4" s="376"/>
      <c r="CL4" s="376"/>
      <c r="CM4" s="376"/>
      <c r="CN4" s="376"/>
      <c r="CO4" s="376"/>
      <c r="CP4" s="376"/>
      <c r="CQ4" s="376"/>
      <c r="CR4" s="376"/>
      <c r="CS4" s="377"/>
      <c r="CT4" s="378">
        <v>9.6999999999999993</v>
      </c>
      <c r="CU4" s="379"/>
      <c r="CV4" s="379"/>
      <c r="CW4" s="379"/>
      <c r="CX4" s="379"/>
      <c r="CY4" s="379"/>
      <c r="CZ4" s="379"/>
      <c r="DA4" s="380"/>
      <c r="DB4" s="378">
        <v>10.8</v>
      </c>
      <c r="DC4" s="379"/>
      <c r="DD4" s="379"/>
      <c r="DE4" s="379"/>
      <c r="DF4" s="379"/>
      <c r="DG4" s="379"/>
      <c r="DH4" s="379"/>
      <c r="DI4" s="380"/>
      <c r="DJ4" s="164"/>
      <c r="DK4" s="164"/>
      <c r="DL4" s="164"/>
      <c r="DM4" s="164"/>
      <c r="DN4" s="164"/>
      <c r="DO4" s="164"/>
    </row>
    <row r="5" spans="1:119" ht="18.75" customHeight="1" x14ac:dyDescent="0.15">
      <c r="A5" s="165"/>
      <c r="B5" s="388"/>
      <c r="C5" s="389"/>
      <c r="D5" s="389"/>
      <c r="E5" s="390"/>
      <c r="F5" s="390"/>
      <c r="G5" s="390"/>
      <c r="H5" s="390"/>
      <c r="I5" s="390"/>
      <c r="J5" s="390"/>
      <c r="K5" s="390"/>
      <c r="L5" s="390"/>
      <c r="M5" s="390"/>
      <c r="N5" s="390"/>
      <c r="O5" s="390"/>
      <c r="P5" s="390"/>
      <c r="Q5" s="390"/>
      <c r="R5" s="395"/>
      <c r="S5" s="395"/>
      <c r="T5" s="395"/>
      <c r="U5" s="395"/>
      <c r="V5" s="396"/>
      <c r="W5" s="399"/>
      <c r="X5" s="400"/>
      <c r="Y5" s="400"/>
      <c r="Z5" s="400"/>
      <c r="AA5" s="400"/>
      <c r="AB5" s="389"/>
      <c r="AC5" s="395"/>
      <c r="AD5" s="400"/>
      <c r="AE5" s="400"/>
      <c r="AF5" s="400"/>
      <c r="AG5" s="400"/>
      <c r="AH5" s="400"/>
      <c r="AI5" s="400"/>
      <c r="AJ5" s="400"/>
      <c r="AK5" s="400"/>
      <c r="AL5" s="402"/>
      <c r="AM5" s="438" t="s">
        <v>87</v>
      </c>
      <c r="AN5" s="439"/>
      <c r="AO5" s="439"/>
      <c r="AP5" s="439"/>
      <c r="AQ5" s="439"/>
      <c r="AR5" s="439"/>
      <c r="AS5" s="439"/>
      <c r="AT5" s="440"/>
      <c r="AU5" s="441" t="s">
        <v>88</v>
      </c>
      <c r="AV5" s="442"/>
      <c r="AW5" s="442"/>
      <c r="AX5" s="442"/>
      <c r="AY5" s="443" t="s">
        <v>89</v>
      </c>
      <c r="AZ5" s="444"/>
      <c r="BA5" s="444"/>
      <c r="BB5" s="444"/>
      <c r="BC5" s="444"/>
      <c r="BD5" s="444"/>
      <c r="BE5" s="444"/>
      <c r="BF5" s="444"/>
      <c r="BG5" s="444"/>
      <c r="BH5" s="444"/>
      <c r="BI5" s="444"/>
      <c r="BJ5" s="444"/>
      <c r="BK5" s="444"/>
      <c r="BL5" s="444"/>
      <c r="BM5" s="445"/>
      <c r="BN5" s="409">
        <v>5167627</v>
      </c>
      <c r="BO5" s="410"/>
      <c r="BP5" s="410"/>
      <c r="BQ5" s="410"/>
      <c r="BR5" s="410"/>
      <c r="BS5" s="410"/>
      <c r="BT5" s="410"/>
      <c r="BU5" s="411"/>
      <c r="BV5" s="409">
        <v>5048217</v>
      </c>
      <c r="BW5" s="410"/>
      <c r="BX5" s="410"/>
      <c r="BY5" s="410"/>
      <c r="BZ5" s="410"/>
      <c r="CA5" s="410"/>
      <c r="CB5" s="410"/>
      <c r="CC5" s="411"/>
      <c r="CD5" s="412" t="s">
        <v>90</v>
      </c>
      <c r="CE5" s="413"/>
      <c r="CF5" s="413"/>
      <c r="CG5" s="413"/>
      <c r="CH5" s="413"/>
      <c r="CI5" s="413"/>
      <c r="CJ5" s="413"/>
      <c r="CK5" s="413"/>
      <c r="CL5" s="413"/>
      <c r="CM5" s="413"/>
      <c r="CN5" s="413"/>
      <c r="CO5" s="413"/>
      <c r="CP5" s="413"/>
      <c r="CQ5" s="413"/>
      <c r="CR5" s="413"/>
      <c r="CS5" s="414"/>
      <c r="CT5" s="406">
        <v>70.8</v>
      </c>
      <c r="CU5" s="407"/>
      <c r="CV5" s="407"/>
      <c r="CW5" s="407"/>
      <c r="CX5" s="407"/>
      <c r="CY5" s="407"/>
      <c r="CZ5" s="407"/>
      <c r="DA5" s="408"/>
      <c r="DB5" s="406">
        <v>66.3</v>
      </c>
      <c r="DC5" s="407"/>
      <c r="DD5" s="407"/>
      <c r="DE5" s="407"/>
      <c r="DF5" s="407"/>
      <c r="DG5" s="407"/>
      <c r="DH5" s="407"/>
      <c r="DI5" s="408"/>
      <c r="DJ5" s="164"/>
      <c r="DK5" s="164"/>
      <c r="DL5" s="164"/>
      <c r="DM5" s="164"/>
      <c r="DN5" s="164"/>
      <c r="DO5" s="164"/>
    </row>
    <row r="6" spans="1:119" ht="18.75" customHeight="1" x14ac:dyDescent="0.15">
      <c r="A6" s="165"/>
      <c r="B6" s="415" t="s">
        <v>91</v>
      </c>
      <c r="C6" s="416"/>
      <c r="D6" s="416"/>
      <c r="E6" s="417"/>
      <c r="F6" s="417"/>
      <c r="G6" s="417"/>
      <c r="H6" s="417"/>
      <c r="I6" s="417"/>
      <c r="J6" s="417"/>
      <c r="K6" s="417"/>
      <c r="L6" s="417" t="s">
        <v>92</v>
      </c>
      <c r="M6" s="417"/>
      <c r="N6" s="417"/>
      <c r="O6" s="417"/>
      <c r="P6" s="417"/>
      <c r="Q6" s="417"/>
      <c r="R6" s="421"/>
      <c r="S6" s="421"/>
      <c r="T6" s="421"/>
      <c r="U6" s="421"/>
      <c r="V6" s="422"/>
      <c r="W6" s="425" t="s">
        <v>93</v>
      </c>
      <c r="X6" s="426"/>
      <c r="Y6" s="426"/>
      <c r="Z6" s="426"/>
      <c r="AA6" s="426"/>
      <c r="AB6" s="416"/>
      <c r="AC6" s="429" t="s">
        <v>94</v>
      </c>
      <c r="AD6" s="430"/>
      <c r="AE6" s="430"/>
      <c r="AF6" s="430"/>
      <c r="AG6" s="430"/>
      <c r="AH6" s="430"/>
      <c r="AI6" s="430"/>
      <c r="AJ6" s="430"/>
      <c r="AK6" s="430"/>
      <c r="AL6" s="431"/>
      <c r="AM6" s="438" t="s">
        <v>95</v>
      </c>
      <c r="AN6" s="439"/>
      <c r="AO6" s="439"/>
      <c r="AP6" s="439"/>
      <c r="AQ6" s="439"/>
      <c r="AR6" s="439"/>
      <c r="AS6" s="439"/>
      <c r="AT6" s="440"/>
      <c r="AU6" s="441" t="s">
        <v>88</v>
      </c>
      <c r="AV6" s="442"/>
      <c r="AW6" s="442"/>
      <c r="AX6" s="442"/>
      <c r="AY6" s="443" t="s">
        <v>96</v>
      </c>
      <c r="AZ6" s="444"/>
      <c r="BA6" s="444"/>
      <c r="BB6" s="444"/>
      <c r="BC6" s="444"/>
      <c r="BD6" s="444"/>
      <c r="BE6" s="444"/>
      <c r="BF6" s="444"/>
      <c r="BG6" s="444"/>
      <c r="BH6" s="444"/>
      <c r="BI6" s="444"/>
      <c r="BJ6" s="444"/>
      <c r="BK6" s="444"/>
      <c r="BL6" s="444"/>
      <c r="BM6" s="445"/>
      <c r="BN6" s="409">
        <v>339900</v>
      </c>
      <c r="BO6" s="410"/>
      <c r="BP6" s="410"/>
      <c r="BQ6" s="410"/>
      <c r="BR6" s="410"/>
      <c r="BS6" s="410"/>
      <c r="BT6" s="410"/>
      <c r="BU6" s="411"/>
      <c r="BV6" s="409">
        <v>399867</v>
      </c>
      <c r="BW6" s="410"/>
      <c r="BX6" s="410"/>
      <c r="BY6" s="410"/>
      <c r="BZ6" s="410"/>
      <c r="CA6" s="410"/>
      <c r="CB6" s="410"/>
      <c r="CC6" s="411"/>
      <c r="CD6" s="412" t="s">
        <v>97</v>
      </c>
      <c r="CE6" s="413"/>
      <c r="CF6" s="413"/>
      <c r="CG6" s="413"/>
      <c r="CH6" s="413"/>
      <c r="CI6" s="413"/>
      <c r="CJ6" s="413"/>
      <c r="CK6" s="413"/>
      <c r="CL6" s="413"/>
      <c r="CM6" s="413"/>
      <c r="CN6" s="413"/>
      <c r="CO6" s="413"/>
      <c r="CP6" s="413"/>
      <c r="CQ6" s="413"/>
      <c r="CR6" s="413"/>
      <c r="CS6" s="414"/>
      <c r="CT6" s="446">
        <v>73.599999999999994</v>
      </c>
      <c r="CU6" s="447"/>
      <c r="CV6" s="447"/>
      <c r="CW6" s="447"/>
      <c r="CX6" s="447"/>
      <c r="CY6" s="447"/>
      <c r="CZ6" s="447"/>
      <c r="DA6" s="448"/>
      <c r="DB6" s="446">
        <v>68.900000000000006</v>
      </c>
      <c r="DC6" s="447"/>
      <c r="DD6" s="447"/>
      <c r="DE6" s="447"/>
      <c r="DF6" s="447"/>
      <c r="DG6" s="447"/>
      <c r="DH6" s="447"/>
      <c r="DI6" s="448"/>
      <c r="DJ6" s="164"/>
      <c r="DK6" s="164"/>
      <c r="DL6" s="164"/>
      <c r="DM6" s="164"/>
      <c r="DN6" s="164"/>
      <c r="DO6" s="164"/>
    </row>
    <row r="7" spans="1:119" ht="18.75" customHeight="1" x14ac:dyDescent="0.15">
      <c r="A7" s="165"/>
      <c r="B7" s="385"/>
      <c r="C7" s="386"/>
      <c r="D7" s="386"/>
      <c r="E7" s="387"/>
      <c r="F7" s="387"/>
      <c r="G7" s="387"/>
      <c r="H7" s="387"/>
      <c r="I7" s="387"/>
      <c r="J7" s="387"/>
      <c r="K7" s="387"/>
      <c r="L7" s="387"/>
      <c r="M7" s="387"/>
      <c r="N7" s="387"/>
      <c r="O7" s="387"/>
      <c r="P7" s="387"/>
      <c r="Q7" s="387"/>
      <c r="R7" s="393"/>
      <c r="S7" s="393"/>
      <c r="T7" s="393"/>
      <c r="U7" s="393"/>
      <c r="V7" s="394"/>
      <c r="W7" s="397"/>
      <c r="X7" s="398"/>
      <c r="Y7" s="398"/>
      <c r="Z7" s="398"/>
      <c r="AA7" s="398"/>
      <c r="AB7" s="386"/>
      <c r="AC7" s="432"/>
      <c r="AD7" s="433"/>
      <c r="AE7" s="433"/>
      <c r="AF7" s="433"/>
      <c r="AG7" s="433"/>
      <c r="AH7" s="433"/>
      <c r="AI7" s="433"/>
      <c r="AJ7" s="433"/>
      <c r="AK7" s="433"/>
      <c r="AL7" s="434"/>
      <c r="AM7" s="438" t="s">
        <v>98</v>
      </c>
      <c r="AN7" s="439"/>
      <c r="AO7" s="439"/>
      <c r="AP7" s="439"/>
      <c r="AQ7" s="439"/>
      <c r="AR7" s="439"/>
      <c r="AS7" s="439"/>
      <c r="AT7" s="440"/>
      <c r="AU7" s="441" t="s">
        <v>88</v>
      </c>
      <c r="AV7" s="442"/>
      <c r="AW7" s="442"/>
      <c r="AX7" s="442"/>
      <c r="AY7" s="443" t="s">
        <v>99</v>
      </c>
      <c r="AZ7" s="444"/>
      <c r="BA7" s="444"/>
      <c r="BB7" s="444"/>
      <c r="BC7" s="444"/>
      <c r="BD7" s="444"/>
      <c r="BE7" s="444"/>
      <c r="BF7" s="444"/>
      <c r="BG7" s="444"/>
      <c r="BH7" s="444"/>
      <c r="BI7" s="444"/>
      <c r="BJ7" s="444"/>
      <c r="BK7" s="444"/>
      <c r="BL7" s="444"/>
      <c r="BM7" s="445"/>
      <c r="BN7" s="409">
        <v>3</v>
      </c>
      <c r="BO7" s="410"/>
      <c r="BP7" s="410"/>
      <c r="BQ7" s="410"/>
      <c r="BR7" s="410"/>
      <c r="BS7" s="410"/>
      <c r="BT7" s="410"/>
      <c r="BU7" s="411"/>
      <c r="BV7" s="409">
        <v>17000</v>
      </c>
      <c r="BW7" s="410"/>
      <c r="BX7" s="410"/>
      <c r="BY7" s="410"/>
      <c r="BZ7" s="410"/>
      <c r="CA7" s="410"/>
      <c r="CB7" s="410"/>
      <c r="CC7" s="411"/>
      <c r="CD7" s="412" t="s">
        <v>100</v>
      </c>
      <c r="CE7" s="413"/>
      <c r="CF7" s="413"/>
      <c r="CG7" s="413"/>
      <c r="CH7" s="413"/>
      <c r="CI7" s="413"/>
      <c r="CJ7" s="413"/>
      <c r="CK7" s="413"/>
      <c r="CL7" s="413"/>
      <c r="CM7" s="413"/>
      <c r="CN7" s="413"/>
      <c r="CO7" s="413"/>
      <c r="CP7" s="413"/>
      <c r="CQ7" s="413"/>
      <c r="CR7" s="413"/>
      <c r="CS7" s="414"/>
      <c r="CT7" s="409">
        <v>3487391</v>
      </c>
      <c r="CU7" s="410"/>
      <c r="CV7" s="410"/>
      <c r="CW7" s="410"/>
      <c r="CX7" s="410"/>
      <c r="CY7" s="410"/>
      <c r="CZ7" s="410"/>
      <c r="DA7" s="411"/>
      <c r="DB7" s="409">
        <v>3556139</v>
      </c>
      <c r="DC7" s="410"/>
      <c r="DD7" s="410"/>
      <c r="DE7" s="410"/>
      <c r="DF7" s="410"/>
      <c r="DG7" s="410"/>
      <c r="DH7" s="410"/>
      <c r="DI7" s="411"/>
      <c r="DJ7" s="164"/>
      <c r="DK7" s="164"/>
      <c r="DL7" s="164"/>
      <c r="DM7" s="164"/>
      <c r="DN7" s="164"/>
      <c r="DO7" s="164"/>
    </row>
    <row r="8" spans="1:119" ht="18.75" customHeight="1" thickBot="1" x14ac:dyDescent="0.2">
      <c r="A8" s="165"/>
      <c r="B8" s="418"/>
      <c r="C8" s="419"/>
      <c r="D8" s="419"/>
      <c r="E8" s="420"/>
      <c r="F8" s="420"/>
      <c r="G8" s="420"/>
      <c r="H8" s="420"/>
      <c r="I8" s="420"/>
      <c r="J8" s="420"/>
      <c r="K8" s="420"/>
      <c r="L8" s="420"/>
      <c r="M8" s="420"/>
      <c r="N8" s="420"/>
      <c r="O8" s="420"/>
      <c r="P8" s="420"/>
      <c r="Q8" s="420"/>
      <c r="R8" s="423"/>
      <c r="S8" s="423"/>
      <c r="T8" s="423"/>
      <c r="U8" s="423"/>
      <c r="V8" s="424"/>
      <c r="W8" s="427"/>
      <c r="X8" s="428"/>
      <c r="Y8" s="428"/>
      <c r="Z8" s="428"/>
      <c r="AA8" s="428"/>
      <c r="AB8" s="419"/>
      <c r="AC8" s="435"/>
      <c r="AD8" s="436"/>
      <c r="AE8" s="436"/>
      <c r="AF8" s="436"/>
      <c r="AG8" s="436"/>
      <c r="AH8" s="436"/>
      <c r="AI8" s="436"/>
      <c r="AJ8" s="436"/>
      <c r="AK8" s="436"/>
      <c r="AL8" s="437"/>
      <c r="AM8" s="438" t="s">
        <v>101</v>
      </c>
      <c r="AN8" s="439"/>
      <c r="AO8" s="439"/>
      <c r="AP8" s="439"/>
      <c r="AQ8" s="439"/>
      <c r="AR8" s="439"/>
      <c r="AS8" s="439"/>
      <c r="AT8" s="440"/>
      <c r="AU8" s="441" t="s">
        <v>102</v>
      </c>
      <c r="AV8" s="442"/>
      <c r="AW8" s="442"/>
      <c r="AX8" s="442"/>
      <c r="AY8" s="443" t="s">
        <v>103</v>
      </c>
      <c r="AZ8" s="444"/>
      <c r="BA8" s="444"/>
      <c r="BB8" s="444"/>
      <c r="BC8" s="444"/>
      <c r="BD8" s="444"/>
      <c r="BE8" s="444"/>
      <c r="BF8" s="444"/>
      <c r="BG8" s="444"/>
      <c r="BH8" s="444"/>
      <c r="BI8" s="444"/>
      <c r="BJ8" s="444"/>
      <c r="BK8" s="444"/>
      <c r="BL8" s="444"/>
      <c r="BM8" s="445"/>
      <c r="BN8" s="409">
        <v>339897</v>
      </c>
      <c r="BO8" s="410"/>
      <c r="BP8" s="410"/>
      <c r="BQ8" s="410"/>
      <c r="BR8" s="410"/>
      <c r="BS8" s="410"/>
      <c r="BT8" s="410"/>
      <c r="BU8" s="411"/>
      <c r="BV8" s="409">
        <v>382867</v>
      </c>
      <c r="BW8" s="410"/>
      <c r="BX8" s="410"/>
      <c r="BY8" s="410"/>
      <c r="BZ8" s="410"/>
      <c r="CA8" s="410"/>
      <c r="CB8" s="410"/>
      <c r="CC8" s="411"/>
      <c r="CD8" s="412" t="s">
        <v>104</v>
      </c>
      <c r="CE8" s="413"/>
      <c r="CF8" s="413"/>
      <c r="CG8" s="413"/>
      <c r="CH8" s="413"/>
      <c r="CI8" s="413"/>
      <c r="CJ8" s="413"/>
      <c r="CK8" s="413"/>
      <c r="CL8" s="413"/>
      <c r="CM8" s="413"/>
      <c r="CN8" s="413"/>
      <c r="CO8" s="413"/>
      <c r="CP8" s="413"/>
      <c r="CQ8" s="413"/>
      <c r="CR8" s="413"/>
      <c r="CS8" s="414"/>
      <c r="CT8" s="449">
        <v>0.15</v>
      </c>
      <c r="CU8" s="450"/>
      <c r="CV8" s="450"/>
      <c r="CW8" s="450"/>
      <c r="CX8" s="450"/>
      <c r="CY8" s="450"/>
      <c r="CZ8" s="450"/>
      <c r="DA8" s="451"/>
      <c r="DB8" s="449">
        <v>0.15</v>
      </c>
      <c r="DC8" s="450"/>
      <c r="DD8" s="450"/>
      <c r="DE8" s="450"/>
      <c r="DF8" s="450"/>
      <c r="DG8" s="450"/>
      <c r="DH8" s="450"/>
      <c r="DI8" s="451"/>
      <c r="DJ8" s="164"/>
      <c r="DK8" s="164"/>
      <c r="DL8" s="164"/>
      <c r="DM8" s="164"/>
      <c r="DN8" s="164"/>
      <c r="DO8" s="164"/>
    </row>
    <row r="9" spans="1:119" ht="18.75" customHeight="1" thickBot="1" x14ac:dyDescent="0.2">
      <c r="A9" s="165"/>
      <c r="B9" s="403" t="s">
        <v>105</v>
      </c>
      <c r="C9" s="404"/>
      <c r="D9" s="404"/>
      <c r="E9" s="404"/>
      <c r="F9" s="404"/>
      <c r="G9" s="404"/>
      <c r="H9" s="404"/>
      <c r="I9" s="404"/>
      <c r="J9" s="404"/>
      <c r="K9" s="452"/>
      <c r="L9" s="453" t="s">
        <v>106</v>
      </c>
      <c r="M9" s="454"/>
      <c r="N9" s="454"/>
      <c r="O9" s="454"/>
      <c r="P9" s="454"/>
      <c r="Q9" s="455"/>
      <c r="R9" s="456">
        <v>4659</v>
      </c>
      <c r="S9" s="457"/>
      <c r="T9" s="457"/>
      <c r="U9" s="457"/>
      <c r="V9" s="458"/>
      <c r="W9" s="366" t="s">
        <v>107</v>
      </c>
      <c r="X9" s="367"/>
      <c r="Y9" s="367"/>
      <c r="Z9" s="367"/>
      <c r="AA9" s="367"/>
      <c r="AB9" s="367"/>
      <c r="AC9" s="367"/>
      <c r="AD9" s="367"/>
      <c r="AE9" s="367"/>
      <c r="AF9" s="367"/>
      <c r="AG9" s="367"/>
      <c r="AH9" s="367"/>
      <c r="AI9" s="367"/>
      <c r="AJ9" s="367"/>
      <c r="AK9" s="367"/>
      <c r="AL9" s="368"/>
      <c r="AM9" s="438" t="s">
        <v>108</v>
      </c>
      <c r="AN9" s="439"/>
      <c r="AO9" s="439"/>
      <c r="AP9" s="439"/>
      <c r="AQ9" s="439"/>
      <c r="AR9" s="439"/>
      <c r="AS9" s="439"/>
      <c r="AT9" s="440"/>
      <c r="AU9" s="441" t="s">
        <v>102</v>
      </c>
      <c r="AV9" s="442"/>
      <c r="AW9" s="442"/>
      <c r="AX9" s="442"/>
      <c r="AY9" s="443" t="s">
        <v>109</v>
      </c>
      <c r="AZ9" s="444"/>
      <c r="BA9" s="444"/>
      <c r="BB9" s="444"/>
      <c r="BC9" s="444"/>
      <c r="BD9" s="444"/>
      <c r="BE9" s="444"/>
      <c r="BF9" s="444"/>
      <c r="BG9" s="444"/>
      <c r="BH9" s="444"/>
      <c r="BI9" s="444"/>
      <c r="BJ9" s="444"/>
      <c r="BK9" s="444"/>
      <c r="BL9" s="444"/>
      <c r="BM9" s="445"/>
      <c r="BN9" s="409">
        <v>-42970</v>
      </c>
      <c r="BO9" s="410"/>
      <c r="BP9" s="410"/>
      <c r="BQ9" s="410"/>
      <c r="BR9" s="410"/>
      <c r="BS9" s="410"/>
      <c r="BT9" s="410"/>
      <c r="BU9" s="411"/>
      <c r="BV9" s="409">
        <v>-9759</v>
      </c>
      <c r="BW9" s="410"/>
      <c r="BX9" s="410"/>
      <c r="BY9" s="410"/>
      <c r="BZ9" s="410"/>
      <c r="CA9" s="410"/>
      <c r="CB9" s="410"/>
      <c r="CC9" s="411"/>
      <c r="CD9" s="412" t="s">
        <v>110</v>
      </c>
      <c r="CE9" s="413"/>
      <c r="CF9" s="413"/>
      <c r="CG9" s="413"/>
      <c r="CH9" s="413"/>
      <c r="CI9" s="413"/>
      <c r="CJ9" s="413"/>
      <c r="CK9" s="413"/>
      <c r="CL9" s="413"/>
      <c r="CM9" s="413"/>
      <c r="CN9" s="413"/>
      <c r="CO9" s="413"/>
      <c r="CP9" s="413"/>
      <c r="CQ9" s="413"/>
      <c r="CR9" s="413"/>
      <c r="CS9" s="414"/>
      <c r="CT9" s="406">
        <v>11.4</v>
      </c>
      <c r="CU9" s="407"/>
      <c r="CV9" s="407"/>
      <c r="CW9" s="407"/>
      <c r="CX9" s="407"/>
      <c r="CY9" s="407"/>
      <c r="CZ9" s="407"/>
      <c r="DA9" s="408"/>
      <c r="DB9" s="406">
        <v>10.9</v>
      </c>
      <c r="DC9" s="407"/>
      <c r="DD9" s="407"/>
      <c r="DE9" s="407"/>
      <c r="DF9" s="407"/>
      <c r="DG9" s="407"/>
      <c r="DH9" s="407"/>
      <c r="DI9" s="408"/>
      <c r="DJ9" s="164"/>
      <c r="DK9" s="164"/>
      <c r="DL9" s="164"/>
      <c r="DM9" s="164"/>
      <c r="DN9" s="164"/>
      <c r="DO9" s="164"/>
    </row>
    <row r="10" spans="1:119" ht="18.75" customHeight="1" thickBot="1" x14ac:dyDescent="0.2">
      <c r="A10" s="165"/>
      <c r="B10" s="403"/>
      <c r="C10" s="404"/>
      <c r="D10" s="404"/>
      <c r="E10" s="404"/>
      <c r="F10" s="404"/>
      <c r="G10" s="404"/>
      <c r="H10" s="404"/>
      <c r="I10" s="404"/>
      <c r="J10" s="404"/>
      <c r="K10" s="452"/>
      <c r="L10" s="459" t="s">
        <v>111</v>
      </c>
      <c r="M10" s="439"/>
      <c r="N10" s="439"/>
      <c r="O10" s="439"/>
      <c r="P10" s="439"/>
      <c r="Q10" s="440"/>
      <c r="R10" s="460">
        <v>5178</v>
      </c>
      <c r="S10" s="461"/>
      <c r="T10" s="461"/>
      <c r="U10" s="461"/>
      <c r="V10" s="462"/>
      <c r="W10" s="397"/>
      <c r="X10" s="398"/>
      <c r="Y10" s="398"/>
      <c r="Z10" s="398"/>
      <c r="AA10" s="398"/>
      <c r="AB10" s="398"/>
      <c r="AC10" s="398"/>
      <c r="AD10" s="398"/>
      <c r="AE10" s="398"/>
      <c r="AF10" s="398"/>
      <c r="AG10" s="398"/>
      <c r="AH10" s="398"/>
      <c r="AI10" s="398"/>
      <c r="AJ10" s="398"/>
      <c r="AK10" s="398"/>
      <c r="AL10" s="401"/>
      <c r="AM10" s="438" t="s">
        <v>112</v>
      </c>
      <c r="AN10" s="439"/>
      <c r="AO10" s="439"/>
      <c r="AP10" s="439"/>
      <c r="AQ10" s="439"/>
      <c r="AR10" s="439"/>
      <c r="AS10" s="439"/>
      <c r="AT10" s="440"/>
      <c r="AU10" s="441" t="s">
        <v>113</v>
      </c>
      <c r="AV10" s="442"/>
      <c r="AW10" s="442"/>
      <c r="AX10" s="442"/>
      <c r="AY10" s="443" t="s">
        <v>114</v>
      </c>
      <c r="AZ10" s="444"/>
      <c r="BA10" s="444"/>
      <c r="BB10" s="444"/>
      <c r="BC10" s="444"/>
      <c r="BD10" s="444"/>
      <c r="BE10" s="444"/>
      <c r="BF10" s="444"/>
      <c r="BG10" s="444"/>
      <c r="BH10" s="444"/>
      <c r="BI10" s="444"/>
      <c r="BJ10" s="444"/>
      <c r="BK10" s="444"/>
      <c r="BL10" s="444"/>
      <c r="BM10" s="445"/>
      <c r="BN10" s="409">
        <v>455</v>
      </c>
      <c r="BO10" s="410"/>
      <c r="BP10" s="410"/>
      <c r="BQ10" s="410"/>
      <c r="BR10" s="410"/>
      <c r="BS10" s="410"/>
      <c r="BT10" s="410"/>
      <c r="BU10" s="411"/>
      <c r="BV10" s="409">
        <v>576</v>
      </c>
      <c r="BW10" s="410"/>
      <c r="BX10" s="410"/>
      <c r="BY10" s="410"/>
      <c r="BZ10" s="410"/>
      <c r="CA10" s="410"/>
      <c r="CB10" s="410"/>
      <c r="CC10" s="411"/>
      <c r="CD10" s="169" t="s">
        <v>115</v>
      </c>
      <c r="CE10" s="170"/>
      <c r="CF10" s="170"/>
      <c r="CG10" s="170"/>
      <c r="CH10" s="170"/>
      <c r="CI10" s="170"/>
      <c r="CJ10" s="170"/>
      <c r="CK10" s="170"/>
      <c r="CL10" s="170"/>
      <c r="CM10" s="170"/>
      <c r="CN10" s="170"/>
      <c r="CO10" s="170"/>
      <c r="CP10" s="170"/>
      <c r="CQ10" s="170"/>
      <c r="CR10" s="170"/>
      <c r="CS10" s="171"/>
      <c r="CT10" s="172"/>
      <c r="CU10" s="173"/>
      <c r="CV10" s="173"/>
      <c r="CW10" s="173"/>
      <c r="CX10" s="173"/>
      <c r="CY10" s="173"/>
      <c r="CZ10" s="173"/>
      <c r="DA10" s="174"/>
      <c r="DB10" s="172"/>
      <c r="DC10" s="173"/>
      <c r="DD10" s="173"/>
      <c r="DE10" s="173"/>
      <c r="DF10" s="173"/>
      <c r="DG10" s="173"/>
      <c r="DH10" s="173"/>
      <c r="DI10" s="174"/>
      <c r="DJ10" s="164"/>
      <c r="DK10" s="164"/>
      <c r="DL10" s="164"/>
      <c r="DM10" s="164"/>
      <c r="DN10" s="164"/>
      <c r="DO10" s="164"/>
    </row>
    <row r="11" spans="1:119" ht="18.75" customHeight="1" thickBot="1" x14ac:dyDescent="0.2">
      <c r="A11" s="165"/>
      <c r="B11" s="403"/>
      <c r="C11" s="404"/>
      <c r="D11" s="404"/>
      <c r="E11" s="404"/>
      <c r="F11" s="404"/>
      <c r="G11" s="404"/>
      <c r="H11" s="404"/>
      <c r="I11" s="404"/>
      <c r="J11" s="404"/>
      <c r="K11" s="452"/>
      <c r="L11" s="463" t="s">
        <v>116</v>
      </c>
      <c r="M11" s="464"/>
      <c r="N11" s="464"/>
      <c r="O11" s="464"/>
      <c r="P11" s="464"/>
      <c r="Q11" s="465"/>
      <c r="R11" s="466" t="s">
        <v>117</v>
      </c>
      <c r="S11" s="467"/>
      <c r="T11" s="467"/>
      <c r="U11" s="467"/>
      <c r="V11" s="468"/>
      <c r="W11" s="397"/>
      <c r="X11" s="398"/>
      <c r="Y11" s="398"/>
      <c r="Z11" s="398"/>
      <c r="AA11" s="398"/>
      <c r="AB11" s="398"/>
      <c r="AC11" s="398"/>
      <c r="AD11" s="398"/>
      <c r="AE11" s="398"/>
      <c r="AF11" s="398"/>
      <c r="AG11" s="398"/>
      <c r="AH11" s="398"/>
      <c r="AI11" s="398"/>
      <c r="AJ11" s="398"/>
      <c r="AK11" s="398"/>
      <c r="AL11" s="401"/>
      <c r="AM11" s="438" t="s">
        <v>118</v>
      </c>
      <c r="AN11" s="439"/>
      <c r="AO11" s="439"/>
      <c r="AP11" s="439"/>
      <c r="AQ11" s="439"/>
      <c r="AR11" s="439"/>
      <c r="AS11" s="439"/>
      <c r="AT11" s="440"/>
      <c r="AU11" s="441" t="s">
        <v>119</v>
      </c>
      <c r="AV11" s="442"/>
      <c r="AW11" s="442"/>
      <c r="AX11" s="442"/>
      <c r="AY11" s="443" t="s">
        <v>120</v>
      </c>
      <c r="AZ11" s="444"/>
      <c r="BA11" s="444"/>
      <c r="BB11" s="444"/>
      <c r="BC11" s="444"/>
      <c r="BD11" s="444"/>
      <c r="BE11" s="444"/>
      <c r="BF11" s="444"/>
      <c r="BG11" s="444"/>
      <c r="BH11" s="444"/>
      <c r="BI11" s="444"/>
      <c r="BJ11" s="444"/>
      <c r="BK11" s="444"/>
      <c r="BL11" s="444"/>
      <c r="BM11" s="445"/>
      <c r="BN11" s="409">
        <v>0</v>
      </c>
      <c r="BO11" s="410"/>
      <c r="BP11" s="410"/>
      <c r="BQ11" s="410"/>
      <c r="BR11" s="410"/>
      <c r="BS11" s="410"/>
      <c r="BT11" s="410"/>
      <c r="BU11" s="411"/>
      <c r="BV11" s="409">
        <v>0</v>
      </c>
      <c r="BW11" s="410"/>
      <c r="BX11" s="410"/>
      <c r="BY11" s="410"/>
      <c r="BZ11" s="410"/>
      <c r="CA11" s="410"/>
      <c r="CB11" s="410"/>
      <c r="CC11" s="411"/>
      <c r="CD11" s="412" t="s">
        <v>121</v>
      </c>
      <c r="CE11" s="413"/>
      <c r="CF11" s="413"/>
      <c r="CG11" s="413"/>
      <c r="CH11" s="413"/>
      <c r="CI11" s="413"/>
      <c r="CJ11" s="413"/>
      <c r="CK11" s="413"/>
      <c r="CL11" s="413"/>
      <c r="CM11" s="413"/>
      <c r="CN11" s="413"/>
      <c r="CO11" s="413"/>
      <c r="CP11" s="413"/>
      <c r="CQ11" s="413"/>
      <c r="CR11" s="413"/>
      <c r="CS11" s="414"/>
      <c r="CT11" s="449" t="s">
        <v>122</v>
      </c>
      <c r="CU11" s="450"/>
      <c r="CV11" s="450"/>
      <c r="CW11" s="450"/>
      <c r="CX11" s="450"/>
      <c r="CY11" s="450"/>
      <c r="CZ11" s="450"/>
      <c r="DA11" s="451"/>
      <c r="DB11" s="449" t="s">
        <v>123</v>
      </c>
      <c r="DC11" s="450"/>
      <c r="DD11" s="450"/>
      <c r="DE11" s="450"/>
      <c r="DF11" s="450"/>
      <c r="DG11" s="450"/>
      <c r="DH11" s="450"/>
      <c r="DI11" s="451"/>
      <c r="DJ11" s="164"/>
      <c r="DK11" s="164"/>
      <c r="DL11" s="164"/>
      <c r="DM11" s="164"/>
      <c r="DN11" s="164"/>
      <c r="DO11" s="164"/>
    </row>
    <row r="12" spans="1:119" ht="18.75" customHeight="1" x14ac:dyDescent="0.15">
      <c r="A12" s="165"/>
      <c r="B12" s="469" t="s">
        <v>124</v>
      </c>
      <c r="C12" s="470"/>
      <c r="D12" s="470"/>
      <c r="E12" s="470"/>
      <c r="F12" s="470"/>
      <c r="G12" s="470"/>
      <c r="H12" s="470"/>
      <c r="I12" s="470"/>
      <c r="J12" s="470"/>
      <c r="K12" s="471"/>
      <c r="L12" s="478" t="s">
        <v>125</v>
      </c>
      <c r="M12" s="479"/>
      <c r="N12" s="479"/>
      <c r="O12" s="479"/>
      <c r="P12" s="479"/>
      <c r="Q12" s="480"/>
      <c r="R12" s="481">
        <v>4482</v>
      </c>
      <c r="S12" s="482"/>
      <c r="T12" s="482"/>
      <c r="U12" s="482"/>
      <c r="V12" s="483"/>
      <c r="W12" s="484" t="s">
        <v>1</v>
      </c>
      <c r="X12" s="442"/>
      <c r="Y12" s="442"/>
      <c r="Z12" s="442"/>
      <c r="AA12" s="442"/>
      <c r="AB12" s="485"/>
      <c r="AC12" s="441" t="s">
        <v>126</v>
      </c>
      <c r="AD12" s="442"/>
      <c r="AE12" s="442"/>
      <c r="AF12" s="442"/>
      <c r="AG12" s="485"/>
      <c r="AH12" s="441" t="s">
        <v>127</v>
      </c>
      <c r="AI12" s="442"/>
      <c r="AJ12" s="442"/>
      <c r="AK12" s="442"/>
      <c r="AL12" s="486"/>
      <c r="AM12" s="438" t="s">
        <v>128</v>
      </c>
      <c r="AN12" s="439"/>
      <c r="AO12" s="439"/>
      <c r="AP12" s="439"/>
      <c r="AQ12" s="439"/>
      <c r="AR12" s="439"/>
      <c r="AS12" s="439"/>
      <c r="AT12" s="440"/>
      <c r="AU12" s="441" t="s">
        <v>129</v>
      </c>
      <c r="AV12" s="442"/>
      <c r="AW12" s="442"/>
      <c r="AX12" s="442"/>
      <c r="AY12" s="443" t="s">
        <v>130</v>
      </c>
      <c r="AZ12" s="444"/>
      <c r="BA12" s="444"/>
      <c r="BB12" s="444"/>
      <c r="BC12" s="444"/>
      <c r="BD12" s="444"/>
      <c r="BE12" s="444"/>
      <c r="BF12" s="444"/>
      <c r="BG12" s="444"/>
      <c r="BH12" s="444"/>
      <c r="BI12" s="444"/>
      <c r="BJ12" s="444"/>
      <c r="BK12" s="444"/>
      <c r="BL12" s="444"/>
      <c r="BM12" s="445"/>
      <c r="BN12" s="409">
        <v>22500</v>
      </c>
      <c r="BO12" s="410"/>
      <c r="BP12" s="410"/>
      <c r="BQ12" s="410"/>
      <c r="BR12" s="410"/>
      <c r="BS12" s="410"/>
      <c r="BT12" s="410"/>
      <c r="BU12" s="411"/>
      <c r="BV12" s="409">
        <v>4000</v>
      </c>
      <c r="BW12" s="410"/>
      <c r="BX12" s="410"/>
      <c r="BY12" s="410"/>
      <c r="BZ12" s="410"/>
      <c r="CA12" s="410"/>
      <c r="CB12" s="410"/>
      <c r="CC12" s="411"/>
      <c r="CD12" s="412" t="s">
        <v>131</v>
      </c>
      <c r="CE12" s="413"/>
      <c r="CF12" s="413"/>
      <c r="CG12" s="413"/>
      <c r="CH12" s="413"/>
      <c r="CI12" s="413"/>
      <c r="CJ12" s="413"/>
      <c r="CK12" s="413"/>
      <c r="CL12" s="413"/>
      <c r="CM12" s="413"/>
      <c r="CN12" s="413"/>
      <c r="CO12" s="413"/>
      <c r="CP12" s="413"/>
      <c r="CQ12" s="413"/>
      <c r="CR12" s="413"/>
      <c r="CS12" s="414"/>
      <c r="CT12" s="449" t="s">
        <v>132</v>
      </c>
      <c r="CU12" s="450"/>
      <c r="CV12" s="450"/>
      <c r="CW12" s="450"/>
      <c r="CX12" s="450"/>
      <c r="CY12" s="450"/>
      <c r="CZ12" s="450"/>
      <c r="DA12" s="451"/>
      <c r="DB12" s="449" t="s">
        <v>133</v>
      </c>
      <c r="DC12" s="450"/>
      <c r="DD12" s="450"/>
      <c r="DE12" s="450"/>
      <c r="DF12" s="450"/>
      <c r="DG12" s="450"/>
      <c r="DH12" s="450"/>
      <c r="DI12" s="451"/>
      <c r="DJ12" s="164"/>
      <c r="DK12" s="164"/>
      <c r="DL12" s="164"/>
      <c r="DM12" s="164"/>
      <c r="DN12" s="164"/>
      <c r="DO12" s="164"/>
    </row>
    <row r="13" spans="1:119" ht="18.75" customHeight="1" x14ac:dyDescent="0.15">
      <c r="A13" s="165"/>
      <c r="B13" s="472"/>
      <c r="C13" s="473"/>
      <c r="D13" s="473"/>
      <c r="E13" s="473"/>
      <c r="F13" s="473"/>
      <c r="G13" s="473"/>
      <c r="H13" s="473"/>
      <c r="I13" s="473"/>
      <c r="J13" s="473"/>
      <c r="K13" s="474"/>
      <c r="L13" s="175"/>
      <c r="M13" s="497" t="s">
        <v>134</v>
      </c>
      <c r="N13" s="498"/>
      <c r="O13" s="498"/>
      <c r="P13" s="498"/>
      <c r="Q13" s="499"/>
      <c r="R13" s="490">
        <v>4469</v>
      </c>
      <c r="S13" s="491"/>
      <c r="T13" s="491"/>
      <c r="U13" s="491"/>
      <c r="V13" s="492"/>
      <c r="W13" s="425" t="s">
        <v>135</v>
      </c>
      <c r="X13" s="426"/>
      <c r="Y13" s="426"/>
      <c r="Z13" s="426"/>
      <c r="AA13" s="426"/>
      <c r="AB13" s="416"/>
      <c r="AC13" s="460">
        <v>546</v>
      </c>
      <c r="AD13" s="461"/>
      <c r="AE13" s="461"/>
      <c r="AF13" s="461"/>
      <c r="AG13" s="500"/>
      <c r="AH13" s="460">
        <v>577</v>
      </c>
      <c r="AI13" s="461"/>
      <c r="AJ13" s="461"/>
      <c r="AK13" s="461"/>
      <c r="AL13" s="462"/>
      <c r="AM13" s="438" t="s">
        <v>136</v>
      </c>
      <c r="AN13" s="439"/>
      <c r="AO13" s="439"/>
      <c r="AP13" s="439"/>
      <c r="AQ13" s="439"/>
      <c r="AR13" s="439"/>
      <c r="AS13" s="439"/>
      <c r="AT13" s="440"/>
      <c r="AU13" s="441" t="s">
        <v>129</v>
      </c>
      <c r="AV13" s="442"/>
      <c r="AW13" s="442"/>
      <c r="AX13" s="442"/>
      <c r="AY13" s="443" t="s">
        <v>137</v>
      </c>
      <c r="AZ13" s="444"/>
      <c r="BA13" s="444"/>
      <c r="BB13" s="444"/>
      <c r="BC13" s="444"/>
      <c r="BD13" s="444"/>
      <c r="BE13" s="444"/>
      <c r="BF13" s="444"/>
      <c r="BG13" s="444"/>
      <c r="BH13" s="444"/>
      <c r="BI13" s="444"/>
      <c r="BJ13" s="444"/>
      <c r="BK13" s="444"/>
      <c r="BL13" s="444"/>
      <c r="BM13" s="445"/>
      <c r="BN13" s="409">
        <v>-65015</v>
      </c>
      <c r="BO13" s="410"/>
      <c r="BP13" s="410"/>
      <c r="BQ13" s="410"/>
      <c r="BR13" s="410"/>
      <c r="BS13" s="410"/>
      <c r="BT13" s="410"/>
      <c r="BU13" s="411"/>
      <c r="BV13" s="409">
        <v>-13183</v>
      </c>
      <c r="BW13" s="410"/>
      <c r="BX13" s="410"/>
      <c r="BY13" s="410"/>
      <c r="BZ13" s="410"/>
      <c r="CA13" s="410"/>
      <c r="CB13" s="410"/>
      <c r="CC13" s="411"/>
      <c r="CD13" s="412" t="s">
        <v>138</v>
      </c>
      <c r="CE13" s="413"/>
      <c r="CF13" s="413"/>
      <c r="CG13" s="413"/>
      <c r="CH13" s="413"/>
      <c r="CI13" s="413"/>
      <c r="CJ13" s="413"/>
      <c r="CK13" s="413"/>
      <c r="CL13" s="413"/>
      <c r="CM13" s="413"/>
      <c r="CN13" s="413"/>
      <c r="CO13" s="413"/>
      <c r="CP13" s="413"/>
      <c r="CQ13" s="413"/>
      <c r="CR13" s="413"/>
      <c r="CS13" s="414"/>
      <c r="CT13" s="406">
        <v>6.3</v>
      </c>
      <c r="CU13" s="407"/>
      <c r="CV13" s="407"/>
      <c r="CW13" s="407"/>
      <c r="CX13" s="407"/>
      <c r="CY13" s="407"/>
      <c r="CZ13" s="407"/>
      <c r="DA13" s="408"/>
      <c r="DB13" s="406">
        <v>7</v>
      </c>
      <c r="DC13" s="407"/>
      <c r="DD13" s="407"/>
      <c r="DE13" s="407"/>
      <c r="DF13" s="407"/>
      <c r="DG13" s="407"/>
      <c r="DH13" s="407"/>
      <c r="DI13" s="408"/>
      <c r="DJ13" s="164"/>
      <c r="DK13" s="164"/>
      <c r="DL13" s="164"/>
      <c r="DM13" s="164"/>
      <c r="DN13" s="164"/>
      <c r="DO13" s="164"/>
    </row>
    <row r="14" spans="1:119" ht="18.75" customHeight="1" thickBot="1" x14ac:dyDescent="0.2">
      <c r="A14" s="165"/>
      <c r="B14" s="472"/>
      <c r="C14" s="473"/>
      <c r="D14" s="473"/>
      <c r="E14" s="473"/>
      <c r="F14" s="473"/>
      <c r="G14" s="473"/>
      <c r="H14" s="473"/>
      <c r="I14" s="473"/>
      <c r="J14" s="473"/>
      <c r="K14" s="474"/>
      <c r="L14" s="487" t="s">
        <v>139</v>
      </c>
      <c r="M14" s="488"/>
      <c r="N14" s="488"/>
      <c r="O14" s="488"/>
      <c r="P14" s="488"/>
      <c r="Q14" s="489"/>
      <c r="R14" s="490">
        <v>4573</v>
      </c>
      <c r="S14" s="491"/>
      <c r="T14" s="491"/>
      <c r="U14" s="491"/>
      <c r="V14" s="492"/>
      <c r="W14" s="399"/>
      <c r="X14" s="400"/>
      <c r="Y14" s="400"/>
      <c r="Z14" s="400"/>
      <c r="AA14" s="400"/>
      <c r="AB14" s="389"/>
      <c r="AC14" s="493">
        <v>23.8</v>
      </c>
      <c r="AD14" s="494"/>
      <c r="AE14" s="494"/>
      <c r="AF14" s="494"/>
      <c r="AG14" s="495"/>
      <c r="AH14" s="493">
        <v>24.3</v>
      </c>
      <c r="AI14" s="494"/>
      <c r="AJ14" s="494"/>
      <c r="AK14" s="494"/>
      <c r="AL14" s="496"/>
      <c r="AM14" s="438"/>
      <c r="AN14" s="439"/>
      <c r="AO14" s="439"/>
      <c r="AP14" s="439"/>
      <c r="AQ14" s="439"/>
      <c r="AR14" s="439"/>
      <c r="AS14" s="439"/>
      <c r="AT14" s="440"/>
      <c r="AU14" s="441"/>
      <c r="AV14" s="442"/>
      <c r="AW14" s="442"/>
      <c r="AX14" s="442"/>
      <c r="AY14" s="443"/>
      <c r="AZ14" s="444"/>
      <c r="BA14" s="444"/>
      <c r="BB14" s="444"/>
      <c r="BC14" s="444"/>
      <c r="BD14" s="444"/>
      <c r="BE14" s="444"/>
      <c r="BF14" s="444"/>
      <c r="BG14" s="444"/>
      <c r="BH14" s="444"/>
      <c r="BI14" s="444"/>
      <c r="BJ14" s="444"/>
      <c r="BK14" s="444"/>
      <c r="BL14" s="444"/>
      <c r="BM14" s="445"/>
      <c r="BN14" s="409"/>
      <c r="BO14" s="410"/>
      <c r="BP14" s="410"/>
      <c r="BQ14" s="410"/>
      <c r="BR14" s="410"/>
      <c r="BS14" s="410"/>
      <c r="BT14" s="410"/>
      <c r="BU14" s="411"/>
      <c r="BV14" s="409"/>
      <c r="BW14" s="410"/>
      <c r="BX14" s="410"/>
      <c r="BY14" s="410"/>
      <c r="BZ14" s="410"/>
      <c r="CA14" s="410"/>
      <c r="CB14" s="410"/>
      <c r="CC14" s="411"/>
      <c r="CD14" s="501" t="s">
        <v>140</v>
      </c>
      <c r="CE14" s="502"/>
      <c r="CF14" s="502"/>
      <c r="CG14" s="502"/>
      <c r="CH14" s="502"/>
      <c r="CI14" s="502"/>
      <c r="CJ14" s="502"/>
      <c r="CK14" s="502"/>
      <c r="CL14" s="502"/>
      <c r="CM14" s="502"/>
      <c r="CN14" s="502"/>
      <c r="CO14" s="502"/>
      <c r="CP14" s="502"/>
      <c r="CQ14" s="502"/>
      <c r="CR14" s="502"/>
      <c r="CS14" s="503"/>
      <c r="CT14" s="504" t="s">
        <v>133</v>
      </c>
      <c r="CU14" s="505"/>
      <c r="CV14" s="505"/>
      <c r="CW14" s="505"/>
      <c r="CX14" s="505"/>
      <c r="CY14" s="505"/>
      <c r="CZ14" s="505"/>
      <c r="DA14" s="506"/>
      <c r="DB14" s="504" t="s">
        <v>132</v>
      </c>
      <c r="DC14" s="505"/>
      <c r="DD14" s="505"/>
      <c r="DE14" s="505"/>
      <c r="DF14" s="505"/>
      <c r="DG14" s="505"/>
      <c r="DH14" s="505"/>
      <c r="DI14" s="506"/>
      <c r="DJ14" s="164"/>
      <c r="DK14" s="164"/>
      <c r="DL14" s="164"/>
      <c r="DM14" s="164"/>
      <c r="DN14" s="164"/>
      <c r="DO14" s="164"/>
    </row>
    <row r="15" spans="1:119" ht="18.75" customHeight="1" x14ac:dyDescent="0.15">
      <c r="A15" s="165"/>
      <c r="B15" s="472"/>
      <c r="C15" s="473"/>
      <c r="D15" s="473"/>
      <c r="E15" s="473"/>
      <c r="F15" s="473"/>
      <c r="G15" s="473"/>
      <c r="H15" s="473"/>
      <c r="I15" s="473"/>
      <c r="J15" s="473"/>
      <c r="K15" s="474"/>
      <c r="L15" s="175"/>
      <c r="M15" s="497" t="s">
        <v>134</v>
      </c>
      <c r="N15" s="498"/>
      <c r="O15" s="498"/>
      <c r="P15" s="498"/>
      <c r="Q15" s="499"/>
      <c r="R15" s="490">
        <v>4564</v>
      </c>
      <c r="S15" s="491"/>
      <c r="T15" s="491"/>
      <c r="U15" s="491"/>
      <c r="V15" s="492"/>
      <c r="W15" s="425" t="s">
        <v>141</v>
      </c>
      <c r="X15" s="426"/>
      <c r="Y15" s="426"/>
      <c r="Z15" s="426"/>
      <c r="AA15" s="426"/>
      <c r="AB15" s="416"/>
      <c r="AC15" s="460">
        <v>283</v>
      </c>
      <c r="AD15" s="461"/>
      <c r="AE15" s="461"/>
      <c r="AF15" s="461"/>
      <c r="AG15" s="500"/>
      <c r="AH15" s="460">
        <v>279</v>
      </c>
      <c r="AI15" s="461"/>
      <c r="AJ15" s="461"/>
      <c r="AK15" s="461"/>
      <c r="AL15" s="462"/>
      <c r="AM15" s="438"/>
      <c r="AN15" s="439"/>
      <c r="AO15" s="439"/>
      <c r="AP15" s="439"/>
      <c r="AQ15" s="439"/>
      <c r="AR15" s="439"/>
      <c r="AS15" s="439"/>
      <c r="AT15" s="440"/>
      <c r="AU15" s="441"/>
      <c r="AV15" s="442"/>
      <c r="AW15" s="442"/>
      <c r="AX15" s="442"/>
      <c r="AY15" s="369" t="s">
        <v>142</v>
      </c>
      <c r="AZ15" s="370"/>
      <c r="BA15" s="370"/>
      <c r="BB15" s="370"/>
      <c r="BC15" s="370"/>
      <c r="BD15" s="370"/>
      <c r="BE15" s="370"/>
      <c r="BF15" s="370"/>
      <c r="BG15" s="370"/>
      <c r="BH15" s="370"/>
      <c r="BI15" s="370"/>
      <c r="BJ15" s="370"/>
      <c r="BK15" s="370"/>
      <c r="BL15" s="370"/>
      <c r="BM15" s="371"/>
      <c r="BN15" s="372">
        <v>487334</v>
      </c>
      <c r="BO15" s="373"/>
      <c r="BP15" s="373"/>
      <c r="BQ15" s="373"/>
      <c r="BR15" s="373"/>
      <c r="BS15" s="373"/>
      <c r="BT15" s="373"/>
      <c r="BU15" s="374"/>
      <c r="BV15" s="372">
        <v>487641</v>
      </c>
      <c r="BW15" s="373"/>
      <c r="BX15" s="373"/>
      <c r="BY15" s="373"/>
      <c r="BZ15" s="373"/>
      <c r="CA15" s="373"/>
      <c r="CB15" s="373"/>
      <c r="CC15" s="374"/>
      <c r="CD15" s="507" t="s">
        <v>143</v>
      </c>
      <c r="CE15" s="508"/>
      <c r="CF15" s="508"/>
      <c r="CG15" s="508"/>
      <c r="CH15" s="508"/>
      <c r="CI15" s="508"/>
      <c r="CJ15" s="508"/>
      <c r="CK15" s="508"/>
      <c r="CL15" s="508"/>
      <c r="CM15" s="508"/>
      <c r="CN15" s="508"/>
      <c r="CO15" s="508"/>
      <c r="CP15" s="508"/>
      <c r="CQ15" s="508"/>
      <c r="CR15" s="508"/>
      <c r="CS15" s="509"/>
      <c r="CT15" s="176"/>
      <c r="CU15" s="177"/>
      <c r="CV15" s="177"/>
      <c r="CW15" s="177"/>
      <c r="CX15" s="177"/>
      <c r="CY15" s="177"/>
      <c r="CZ15" s="177"/>
      <c r="DA15" s="178"/>
      <c r="DB15" s="176"/>
      <c r="DC15" s="177"/>
      <c r="DD15" s="177"/>
      <c r="DE15" s="177"/>
      <c r="DF15" s="177"/>
      <c r="DG15" s="177"/>
      <c r="DH15" s="177"/>
      <c r="DI15" s="178"/>
      <c r="DJ15" s="164"/>
      <c r="DK15" s="164"/>
      <c r="DL15" s="164"/>
      <c r="DM15" s="164"/>
      <c r="DN15" s="164"/>
      <c r="DO15" s="164"/>
    </row>
    <row r="16" spans="1:119" ht="18.75" customHeight="1" x14ac:dyDescent="0.15">
      <c r="A16" s="165"/>
      <c r="B16" s="472"/>
      <c r="C16" s="473"/>
      <c r="D16" s="473"/>
      <c r="E16" s="473"/>
      <c r="F16" s="473"/>
      <c r="G16" s="473"/>
      <c r="H16" s="473"/>
      <c r="I16" s="473"/>
      <c r="J16" s="473"/>
      <c r="K16" s="474"/>
      <c r="L16" s="487" t="s">
        <v>144</v>
      </c>
      <c r="M16" s="518"/>
      <c r="N16" s="518"/>
      <c r="O16" s="518"/>
      <c r="P16" s="518"/>
      <c r="Q16" s="519"/>
      <c r="R16" s="510" t="s">
        <v>145</v>
      </c>
      <c r="S16" s="511"/>
      <c r="T16" s="511"/>
      <c r="U16" s="511"/>
      <c r="V16" s="512"/>
      <c r="W16" s="399"/>
      <c r="X16" s="400"/>
      <c r="Y16" s="400"/>
      <c r="Z16" s="400"/>
      <c r="AA16" s="400"/>
      <c r="AB16" s="389"/>
      <c r="AC16" s="493">
        <v>12.3</v>
      </c>
      <c r="AD16" s="494"/>
      <c r="AE16" s="494"/>
      <c r="AF16" s="494"/>
      <c r="AG16" s="495"/>
      <c r="AH16" s="493">
        <v>11.7</v>
      </c>
      <c r="AI16" s="494"/>
      <c r="AJ16" s="494"/>
      <c r="AK16" s="494"/>
      <c r="AL16" s="496"/>
      <c r="AM16" s="438"/>
      <c r="AN16" s="439"/>
      <c r="AO16" s="439"/>
      <c r="AP16" s="439"/>
      <c r="AQ16" s="439"/>
      <c r="AR16" s="439"/>
      <c r="AS16" s="439"/>
      <c r="AT16" s="440"/>
      <c r="AU16" s="441"/>
      <c r="AV16" s="442"/>
      <c r="AW16" s="442"/>
      <c r="AX16" s="442"/>
      <c r="AY16" s="443" t="s">
        <v>146</v>
      </c>
      <c r="AZ16" s="444"/>
      <c r="BA16" s="444"/>
      <c r="BB16" s="444"/>
      <c r="BC16" s="444"/>
      <c r="BD16" s="444"/>
      <c r="BE16" s="444"/>
      <c r="BF16" s="444"/>
      <c r="BG16" s="444"/>
      <c r="BH16" s="444"/>
      <c r="BI16" s="444"/>
      <c r="BJ16" s="444"/>
      <c r="BK16" s="444"/>
      <c r="BL16" s="444"/>
      <c r="BM16" s="445"/>
      <c r="BN16" s="409">
        <v>3268033</v>
      </c>
      <c r="BO16" s="410"/>
      <c r="BP16" s="410"/>
      <c r="BQ16" s="410"/>
      <c r="BR16" s="410"/>
      <c r="BS16" s="410"/>
      <c r="BT16" s="410"/>
      <c r="BU16" s="411"/>
      <c r="BV16" s="409">
        <v>3324528</v>
      </c>
      <c r="BW16" s="410"/>
      <c r="BX16" s="410"/>
      <c r="BY16" s="410"/>
      <c r="BZ16" s="410"/>
      <c r="CA16" s="410"/>
      <c r="CB16" s="410"/>
      <c r="CC16" s="411"/>
      <c r="CD16" s="179"/>
      <c r="CE16" s="516"/>
      <c r="CF16" s="516"/>
      <c r="CG16" s="516"/>
      <c r="CH16" s="516"/>
      <c r="CI16" s="516"/>
      <c r="CJ16" s="516"/>
      <c r="CK16" s="516"/>
      <c r="CL16" s="516"/>
      <c r="CM16" s="516"/>
      <c r="CN16" s="516"/>
      <c r="CO16" s="516"/>
      <c r="CP16" s="516"/>
      <c r="CQ16" s="516"/>
      <c r="CR16" s="516"/>
      <c r="CS16" s="517"/>
      <c r="CT16" s="406"/>
      <c r="CU16" s="407"/>
      <c r="CV16" s="407"/>
      <c r="CW16" s="407"/>
      <c r="CX16" s="407"/>
      <c r="CY16" s="407"/>
      <c r="CZ16" s="407"/>
      <c r="DA16" s="408"/>
      <c r="DB16" s="406"/>
      <c r="DC16" s="407"/>
      <c r="DD16" s="407"/>
      <c r="DE16" s="407"/>
      <c r="DF16" s="407"/>
      <c r="DG16" s="407"/>
      <c r="DH16" s="407"/>
      <c r="DI16" s="408"/>
      <c r="DJ16" s="164"/>
      <c r="DK16" s="164"/>
      <c r="DL16" s="164"/>
      <c r="DM16" s="164"/>
      <c r="DN16" s="164"/>
      <c r="DO16" s="164"/>
    </row>
    <row r="17" spans="1:119" ht="18.75" customHeight="1" thickBot="1" x14ac:dyDescent="0.2">
      <c r="A17" s="165"/>
      <c r="B17" s="475"/>
      <c r="C17" s="476"/>
      <c r="D17" s="476"/>
      <c r="E17" s="476"/>
      <c r="F17" s="476"/>
      <c r="G17" s="476"/>
      <c r="H17" s="476"/>
      <c r="I17" s="476"/>
      <c r="J17" s="476"/>
      <c r="K17" s="477"/>
      <c r="L17" s="180"/>
      <c r="M17" s="513" t="s">
        <v>147</v>
      </c>
      <c r="N17" s="514"/>
      <c r="O17" s="514"/>
      <c r="P17" s="514"/>
      <c r="Q17" s="515"/>
      <c r="R17" s="510" t="s">
        <v>148</v>
      </c>
      <c r="S17" s="511"/>
      <c r="T17" s="511"/>
      <c r="U17" s="511"/>
      <c r="V17" s="512"/>
      <c r="W17" s="425" t="s">
        <v>149</v>
      </c>
      <c r="X17" s="426"/>
      <c r="Y17" s="426"/>
      <c r="Z17" s="426"/>
      <c r="AA17" s="426"/>
      <c r="AB17" s="416"/>
      <c r="AC17" s="460">
        <v>1465</v>
      </c>
      <c r="AD17" s="461"/>
      <c r="AE17" s="461"/>
      <c r="AF17" s="461"/>
      <c r="AG17" s="500"/>
      <c r="AH17" s="460">
        <v>1519</v>
      </c>
      <c r="AI17" s="461"/>
      <c r="AJ17" s="461"/>
      <c r="AK17" s="461"/>
      <c r="AL17" s="462"/>
      <c r="AM17" s="438"/>
      <c r="AN17" s="439"/>
      <c r="AO17" s="439"/>
      <c r="AP17" s="439"/>
      <c r="AQ17" s="439"/>
      <c r="AR17" s="439"/>
      <c r="AS17" s="439"/>
      <c r="AT17" s="440"/>
      <c r="AU17" s="441"/>
      <c r="AV17" s="442"/>
      <c r="AW17" s="442"/>
      <c r="AX17" s="442"/>
      <c r="AY17" s="443" t="s">
        <v>150</v>
      </c>
      <c r="AZ17" s="444"/>
      <c r="BA17" s="444"/>
      <c r="BB17" s="444"/>
      <c r="BC17" s="444"/>
      <c r="BD17" s="444"/>
      <c r="BE17" s="444"/>
      <c r="BF17" s="444"/>
      <c r="BG17" s="444"/>
      <c r="BH17" s="444"/>
      <c r="BI17" s="444"/>
      <c r="BJ17" s="444"/>
      <c r="BK17" s="444"/>
      <c r="BL17" s="444"/>
      <c r="BM17" s="445"/>
      <c r="BN17" s="409">
        <v>594436</v>
      </c>
      <c r="BO17" s="410"/>
      <c r="BP17" s="410"/>
      <c r="BQ17" s="410"/>
      <c r="BR17" s="410"/>
      <c r="BS17" s="410"/>
      <c r="BT17" s="410"/>
      <c r="BU17" s="411"/>
      <c r="BV17" s="409">
        <v>590251</v>
      </c>
      <c r="BW17" s="410"/>
      <c r="BX17" s="410"/>
      <c r="BY17" s="410"/>
      <c r="BZ17" s="410"/>
      <c r="CA17" s="410"/>
      <c r="CB17" s="410"/>
      <c r="CC17" s="411"/>
      <c r="CD17" s="179"/>
      <c r="CE17" s="516"/>
      <c r="CF17" s="516"/>
      <c r="CG17" s="516"/>
      <c r="CH17" s="516"/>
      <c r="CI17" s="516"/>
      <c r="CJ17" s="516"/>
      <c r="CK17" s="516"/>
      <c r="CL17" s="516"/>
      <c r="CM17" s="516"/>
      <c r="CN17" s="516"/>
      <c r="CO17" s="516"/>
      <c r="CP17" s="516"/>
      <c r="CQ17" s="516"/>
      <c r="CR17" s="516"/>
      <c r="CS17" s="517"/>
      <c r="CT17" s="406"/>
      <c r="CU17" s="407"/>
      <c r="CV17" s="407"/>
      <c r="CW17" s="407"/>
      <c r="CX17" s="407"/>
      <c r="CY17" s="407"/>
      <c r="CZ17" s="407"/>
      <c r="DA17" s="408"/>
      <c r="DB17" s="406"/>
      <c r="DC17" s="407"/>
      <c r="DD17" s="407"/>
      <c r="DE17" s="407"/>
      <c r="DF17" s="407"/>
      <c r="DG17" s="407"/>
      <c r="DH17" s="407"/>
      <c r="DI17" s="408"/>
      <c r="DJ17" s="164"/>
      <c r="DK17" s="164"/>
      <c r="DL17" s="164"/>
      <c r="DM17" s="164"/>
      <c r="DN17" s="164"/>
      <c r="DO17" s="164"/>
    </row>
    <row r="18" spans="1:119" ht="18.75" customHeight="1" thickBot="1" x14ac:dyDescent="0.2">
      <c r="A18" s="165"/>
      <c r="B18" s="520" t="s">
        <v>151</v>
      </c>
      <c r="C18" s="452"/>
      <c r="D18" s="452"/>
      <c r="E18" s="521"/>
      <c r="F18" s="521"/>
      <c r="G18" s="521"/>
      <c r="H18" s="521"/>
      <c r="I18" s="521"/>
      <c r="J18" s="521"/>
      <c r="K18" s="521"/>
      <c r="L18" s="522">
        <v>672.09</v>
      </c>
      <c r="M18" s="522"/>
      <c r="N18" s="522"/>
      <c r="O18" s="522"/>
      <c r="P18" s="522"/>
      <c r="Q18" s="522"/>
      <c r="R18" s="523"/>
      <c r="S18" s="523"/>
      <c r="T18" s="523"/>
      <c r="U18" s="523"/>
      <c r="V18" s="524"/>
      <c r="W18" s="427"/>
      <c r="X18" s="428"/>
      <c r="Y18" s="428"/>
      <c r="Z18" s="428"/>
      <c r="AA18" s="428"/>
      <c r="AB18" s="419"/>
      <c r="AC18" s="525">
        <v>63.9</v>
      </c>
      <c r="AD18" s="526"/>
      <c r="AE18" s="526"/>
      <c r="AF18" s="526"/>
      <c r="AG18" s="527"/>
      <c r="AH18" s="525">
        <v>64</v>
      </c>
      <c r="AI18" s="526"/>
      <c r="AJ18" s="526"/>
      <c r="AK18" s="526"/>
      <c r="AL18" s="528"/>
      <c r="AM18" s="438"/>
      <c r="AN18" s="439"/>
      <c r="AO18" s="439"/>
      <c r="AP18" s="439"/>
      <c r="AQ18" s="439"/>
      <c r="AR18" s="439"/>
      <c r="AS18" s="439"/>
      <c r="AT18" s="440"/>
      <c r="AU18" s="441"/>
      <c r="AV18" s="442"/>
      <c r="AW18" s="442"/>
      <c r="AX18" s="442"/>
      <c r="AY18" s="443" t="s">
        <v>152</v>
      </c>
      <c r="AZ18" s="444"/>
      <c r="BA18" s="444"/>
      <c r="BB18" s="444"/>
      <c r="BC18" s="444"/>
      <c r="BD18" s="444"/>
      <c r="BE18" s="444"/>
      <c r="BF18" s="444"/>
      <c r="BG18" s="444"/>
      <c r="BH18" s="444"/>
      <c r="BI18" s="444"/>
      <c r="BJ18" s="444"/>
      <c r="BK18" s="444"/>
      <c r="BL18" s="444"/>
      <c r="BM18" s="445"/>
      <c r="BN18" s="409">
        <v>2490142</v>
      </c>
      <c r="BO18" s="410"/>
      <c r="BP18" s="410"/>
      <c r="BQ18" s="410"/>
      <c r="BR18" s="410"/>
      <c r="BS18" s="410"/>
      <c r="BT18" s="410"/>
      <c r="BU18" s="411"/>
      <c r="BV18" s="409">
        <v>2366471</v>
      </c>
      <c r="BW18" s="410"/>
      <c r="BX18" s="410"/>
      <c r="BY18" s="410"/>
      <c r="BZ18" s="410"/>
      <c r="CA18" s="410"/>
      <c r="CB18" s="410"/>
      <c r="CC18" s="411"/>
      <c r="CD18" s="179"/>
      <c r="CE18" s="516"/>
      <c r="CF18" s="516"/>
      <c r="CG18" s="516"/>
      <c r="CH18" s="516"/>
      <c r="CI18" s="516"/>
      <c r="CJ18" s="516"/>
      <c r="CK18" s="516"/>
      <c r="CL18" s="516"/>
      <c r="CM18" s="516"/>
      <c r="CN18" s="516"/>
      <c r="CO18" s="516"/>
      <c r="CP18" s="516"/>
      <c r="CQ18" s="516"/>
      <c r="CR18" s="516"/>
      <c r="CS18" s="517"/>
      <c r="CT18" s="406"/>
      <c r="CU18" s="407"/>
      <c r="CV18" s="407"/>
      <c r="CW18" s="407"/>
      <c r="CX18" s="407"/>
      <c r="CY18" s="407"/>
      <c r="CZ18" s="407"/>
      <c r="DA18" s="408"/>
      <c r="DB18" s="406"/>
      <c r="DC18" s="407"/>
      <c r="DD18" s="407"/>
      <c r="DE18" s="407"/>
      <c r="DF18" s="407"/>
      <c r="DG18" s="407"/>
      <c r="DH18" s="407"/>
      <c r="DI18" s="408"/>
      <c r="DJ18" s="164"/>
      <c r="DK18" s="164"/>
      <c r="DL18" s="164"/>
      <c r="DM18" s="164"/>
      <c r="DN18" s="164"/>
      <c r="DO18" s="164"/>
    </row>
    <row r="19" spans="1:119" ht="18.75" customHeight="1" thickBot="1" x14ac:dyDescent="0.2">
      <c r="A19" s="165"/>
      <c r="B19" s="520" t="s">
        <v>153</v>
      </c>
      <c r="C19" s="452"/>
      <c r="D19" s="452"/>
      <c r="E19" s="521"/>
      <c r="F19" s="521"/>
      <c r="G19" s="521"/>
      <c r="H19" s="521"/>
      <c r="I19" s="521"/>
      <c r="J19" s="521"/>
      <c r="K19" s="521"/>
      <c r="L19" s="529">
        <v>7</v>
      </c>
      <c r="M19" s="529"/>
      <c r="N19" s="529"/>
      <c r="O19" s="529"/>
      <c r="P19" s="529"/>
      <c r="Q19" s="529"/>
      <c r="R19" s="530"/>
      <c r="S19" s="530"/>
      <c r="T19" s="530"/>
      <c r="U19" s="530"/>
      <c r="V19" s="531"/>
      <c r="W19" s="366"/>
      <c r="X19" s="367"/>
      <c r="Y19" s="367"/>
      <c r="Z19" s="367"/>
      <c r="AA19" s="367"/>
      <c r="AB19" s="367"/>
      <c r="AC19" s="538"/>
      <c r="AD19" s="538"/>
      <c r="AE19" s="538"/>
      <c r="AF19" s="538"/>
      <c r="AG19" s="538"/>
      <c r="AH19" s="538"/>
      <c r="AI19" s="538"/>
      <c r="AJ19" s="538"/>
      <c r="AK19" s="538"/>
      <c r="AL19" s="539"/>
      <c r="AM19" s="438"/>
      <c r="AN19" s="439"/>
      <c r="AO19" s="439"/>
      <c r="AP19" s="439"/>
      <c r="AQ19" s="439"/>
      <c r="AR19" s="439"/>
      <c r="AS19" s="439"/>
      <c r="AT19" s="440"/>
      <c r="AU19" s="441"/>
      <c r="AV19" s="442"/>
      <c r="AW19" s="442"/>
      <c r="AX19" s="442"/>
      <c r="AY19" s="443" t="s">
        <v>154</v>
      </c>
      <c r="AZ19" s="444"/>
      <c r="BA19" s="444"/>
      <c r="BB19" s="444"/>
      <c r="BC19" s="444"/>
      <c r="BD19" s="444"/>
      <c r="BE19" s="444"/>
      <c r="BF19" s="444"/>
      <c r="BG19" s="444"/>
      <c r="BH19" s="444"/>
      <c r="BI19" s="444"/>
      <c r="BJ19" s="444"/>
      <c r="BK19" s="444"/>
      <c r="BL19" s="444"/>
      <c r="BM19" s="445"/>
      <c r="BN19" s="409">
        <v>4166319</v>
      </c>
      <c r="BO19" s="410"/>
      <c r="BP19" s="410"/>
      <c r="BQ19" s="410"/>
      <c r="BR19" s="410"/>
      <c r="BS19" s="410"/>
      <c r="BT19" s="410"/>
      <c r="BU19" s="411"/>
      <c r="BV19" s="409">
        <v>4345814</v>
      </c>
      <c r="BW19" s="410"/>
      <c r="BX19" s="410"/>
      <c r="BY19" s="410"/>
      <c r="BZ19" s="410"/>
      <c r="CA19" s="410"/>
      <c r="CB19" s="410"/>
      <c r="CC19" s="411"/>
      <c r="CD19" s="179"/>
      <c r="CE19" s="516"/>
      <c r="CF19" s="516"/>
      <c r="CG19" s="516"/>
      <c r="CH19" s="516"/>
      <c r="CI19" s="516"/>
      <c r="CJ19" s="516"/>
      <c r="CK19" s="516"/>
      <c r="CL19" s="516"/>
      <c r="CM19" s="516"/>
      <c r="CN19" s="516"/>
      <c r="CO19" s="516"/>
      <c r="CP19" s="516"/>
      <c r="CQ19" s="516"/>
      <c r="CR19" s="516"/>
      <c r="CS19" s="517"/>
      <c r="CT19" s="406"/>
      <c r="CU19" s="407"/>
      <c r="CV19" s="407"/>
      <c r="CW19" s="407"/>
      <c r="CX19" s="407"/>
      <c r="CY19" s="407"/>
      <c r="CZ19" s="407"/>
      <c r="DA19" s="408"/>
      <c r="DB19" s="406"/>
      <c r="DC19" s="407"/>
      <c r="DD19" s="407"/>
      <c r="DE19" s="407"/>
      <c r="DF19" s="407"/>
      <c r="DG19" s="407"/>
      <c r="DH19" s="407"/>
      <c r="DI19" s="408"/>
      <c r="DJ19" s="164"/>
      <c r="DK19" s="164"/>
      <c r="DL19" s="164"/>
      <c r="DM19" s="164"/>
      <c r="DN19" s="164"/>
      <c r="DO19" s="164"/>
    </row>
    <row r="20" spans="1:119" ht="18.75" customHeight="1" thickBot="1" x14ac:dyDescent="0.2">
      <c r="A20" s="165"/>
      <c r="B20" s="520" t="s">
        <v>155</v>
      </c>
      <c r="C20" s="452"/>
      <c r="D20" s="452"/>
      <c r="E20" s="521"/>
      <c r="F20" s="521"/>
      <c r="G20" s="521"/>
      <c r="H20" s="521"/>
      <c r="I20" s="521"/>
      <c r="J20" s="521"/>
      <c r="K20" s="521"/>
      <c r="L20" s="529">
        <v>2041</v>
      </c>
      <c r="M20" s="529"/>
      <c r="N20" s="529"/>
      <c r="O20" s="529"/>
      <c r="P20" s="529"/>
      <c r="Q20" s="529"/>
      <c r="R20" s="530"/>
      <c r="S20" s="530"/>
      <c r="T20" s="530"/>
      <c r="U20" s="530"/>
      <c r="V20" s="531"/>
      <c r="W20" s="427"/>
      <c r="X20" s="428"/>
      <c r="Y20" s="428"/>
      <c r="Z20" s="428"/>
      <c r="AA20" s="428"/>
      <c r="AB20" s="428"/>
      <c r="AC20" s="532"/>
      <c r="AD20" s="532"/>
      <c r="AE20" s="532"/>
      <c r="AF20" s="532"/>
      <c r="AG20" s="532"/>
      <c r="AH20" s="532"/>
      <c r="AI20" s="532"/>
      <c r="AJ20" s="532"/>
      <c r="AK20" s="532"/>
      <c r="AL20" s="533"/>
      <c r="AM20" s="534"/>
      <c r="AN20" s="464"/>
      <c r="AO20" s="464"/>
      <c r="AP20" s="464"/>
      <c r="AQ20" s="464"/>
      <c r="AR20" s="464"/>
      <c r="AS20" s="464"/>
      <c r="AT20" s="465"/>
      <c r="AU20" s="535"/>
      <c r="AV20" s="536"/>
      <c r="AW20" s="536"/>
      <c r="AX20" s="537"/>
      <c r="AY20" s="443"/>
      <c r="AZ20" s="444"/>
      <c r="BA20" s="444"/>
      <c r="BB20" s="444"/>
      <c r="BC20" s="444"/>
      <c r="BD20" s="444"/>
      <c r="BE20" s="444"/>
      <c r="BF20" s="444"/>
      <c r="BG20" s="444"/>
      <c r="BH20" s="444"/>
      <c r="BI20" s="444"/>
      <c r="BJ20" s="444"/>
      <c r="BK20" s="444"/>
      <c r="BL20" s="444"/>
      <c r="BM20" s="445"/>
      <c r="BN20" s="409"/>
      <c r="BO20" s="410"/>
      <c r="BP20" s="410"/>
      <c r="BQ20" s="410"/>
      <c r="BR20" s="410"/>
      <c r="BS20" s="410"/>
      <c r="BT20" s="410"/>
      <c r="BU20" s="411"/>
      <c r="BV20" s="409"/>
      <c r="BW20" s="410"/>
      <c r="BX20" s="410"/>
      <c r="BY20" s="410"/>
      <c r="BZ20" s="410"/>
      <c r="CA20" s="410"/>
      <c r="CB20" s="410"/>
      <c r="CC20" s="411"/>
      <c r="CD20" s="179"/>
      <c r="CE20" s="516"/>
      <c r="CF20" s="516"/>
      <c r="CG20" s="516"/>
      <c r="CH20" s="516"/>
      <c r="CI20" s="516"/>
      <c r="CJ20" s="516"/>
      <c r="CK20" s="516"/>
      <c r="CL20" s="516"/>
      <c r="CM20" s="516"/>
      <c r="CN20" s="516"/>
      <c r="CO20" s="516"/>
      <c r="CP20" s="516"/>
      <c r="CQ20" s="516"/>
      <c r="CR20" s="516"/>
      <c r="CS20" s="517"/>
      <c r="CT20" s="406"/>
      <c r="CU20" s="407"/>
      <c r="CV20" s="407"/>
      <c r="CW20" s="407"/>
      <c r="CX20" s="407"/>
      <c r="CY20" s="407"/>
      <c r="CZ20" s="407"/>
      <c r="DA20" s="408"/>
      <c r="DB20" s="406"/>
      <c r="DC20" s="407"/>
      <c r="DD20" s="407"/>
      <c r="DE20" s="407"/>
      <c r="DF20" s="407"/>
      <c r="DG20" s="407"/>
      <c r="DH20" s="407"/>
      <c r="DI20" s="408"/>
      <c r="DJ20" s="164"/>
      <c r="DK20" s="164"/>
      <c r="DL20" s="164"/>
      <c r="DM20" s="164"/>
      <c r="DN20" s="164"/>
      <c r="DO20" s="164"/>
    </row>
    <row r="21" spans="1:119" ht="18.75" customHeight="1" x14ac:dyDescent="0.15">
      <c r="A21" s="165"/>
      <c r="B21" s="540" t="s">
        <v>156</v>
      </c>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R21" s="541"/>
      <c r="AS21" s="541"/>
      <c r="AT21" s="541"/>
      <c r="AU21" s="541"/>
      <c r="AV21" s="541"/>
      <c r="AW21" s="541"/>
      <c r="AX21" s="542"/>
      <c r="AY21" s="443"/>
      <c r="AZ21" s="444"/>
      <c r="BA21" s="444"/>
      <c r="BB21" s="444"/>
      <c r="BC21" s="444"/>
      <c r="BD21" s="444"/>
      <c r="BE21" s="444"/>
      <c r="BF21" s="444"/>
      <c r="BG21" s="444"/>
      <c r="BH21" s="444"/>
      <c r="BI21" s="444"/>
      <c r="BJ21" s="444"/>
      <c r="BK21" s="444"/>
      <c r="BL21" s="444"/>
      <c r="BM21" s="445"/>
      <c r="BN21" s="409"/>
      <c r="BO21" s="410"/>
      <c r="BP21" s="410"/>
      <c r="BQ21" s="410"/>
      <c r="BR21" s="410"/>
      <c r="BS21" s="410"/>
      <c r="BT21" s="410"/>
      <c r="BU21" s="411"/>
      <c r="BV21" s="409"/>
      <c r="BW21" s="410"/>
      <c r="BX21" s="410"/>
      <c r="BY21" s="410"/>
      <c r="BZ21" s="410"/>
      <c r="CA21" s="410"/>
      <c r="CB21" s="410"/>
      <c r="CC21" s="411"/>
      <c r="CD21" s="179"/>
      <c r="CE21" s="516"/>
      <c r="CF21" s="516"/>
      <c r="CG21" s="516"/>
      <c r="CH21" s="516"/>
      <c r="CI21" s="516"/>
      <c r="CJ21" s="516"/>
      <c r="CK21" s="516"/>
      <c r="CL21" s="516"/>
      <c r="CM21" s="516"/>
      <c r="CN21" s="516"/>
      <c r="CO21" s="516"/>
      <c r="CP21" s="516"/>
      <c r="CQ21" s="516"/>
      <c r="CR21" s="516"/>
      <c r="CS21" s="517"/>
      <c r="CT21" s="406"/>
      <c r="CU21" s="407"/>
      <c r="CV21" s="407"/>
      <c r="CW21" s="407"/>
      <c r="CX21" s="407"/>
      <c r="CY21" s="407"/>
      <c r="CZ21" s="407"/>
      <c r="DA21" s="408"/>
      <c r="DB21" s="406"/>
      <c r="DC21" s="407"/>
      <c r="DD21" s="407"/>
      <c r="DE21" s="407"/>
      <c r="DF21" s="407"/>
      <c r="DG21" s="407"/>
      <c r="DH21" s="407"/>
      <c r="DI21" s="408"/>
      <c r="DJ21" s="164"/>
      <c r="DK21" s="164"/>
      <c r="DL21" s="164"/>
      <c r="DM21" s="164"/>
      <c r="DN21" s="164"/>
      <c r="DO21" s="164"/>
    </row>
    <row r="22" spans="1:119" ht="18.75" customHeight="1" thickBot="1" x14ac:dyDescent="0.2">
      <c r="A22" s="165"/>
      <c r="B22" s="543" t="s">
        <v>157</v>
      </c>
      <c r="C22" s="544"/>
      <c r="D22" s="545"/>
      <c r="E22" s="421" t="s">
        <v>1</v>
      </c>
      <c r="F22" s="426"/>
      <c r="G22" s="426"/>
      <c r="H22" s="426"/>
      <c r="I22" s="426"/>
      <c r="J22" s="426"/>
      <c r="K22" s="416"/>
      <c r="L22" s="421" t="s">
        <v>158</v>
      </c>
      <c r="M22" s="426"/>
      <c r="N22" s="426"/>
      <c r="O22" s="426"/>
      <c r="P22" s="416"/>
      <c r="Q22" s="552" t="s">
        <v>159</v>
      </c>
      <c r="R22" s="553"/>
      <c r="S22" s="553"/>
      <c r="T22" s="553"/>
      <c r="U22" s="553"/>
      <c r="V22" s="554"/>
      <c r="W22" s="558" t="s">
        <v>160</v>
      </c>
      <c r="X22" s="544"/>
      <c r="Y22" s="545"/>
      <c r="Z22" s="421" t="s">
        <v>1</v>
      </c>
      <c r="AA22" s="426"/>
      <c r="AB22" s="426"/>
      <c r="AC22" s="426"/>
      <c r="AD22" s="426"/>
      <c r="AE22" s="426"/>
      <c r="AF22" s="426"/>
      <c r="AG22" s="416"/>
      <c r="AH22" s="569" t="s">
        <v>161</v>
      </c>
      <c r="AI22" s="426"/>
      <c r="AJ22" s="426"/>
      <c r="AK22" s="426"/>
      <c r="AL22" s="416"/>
      <c r="AM22" s="569" t="s">
        <v>162</v>
      </c>
      <c r="AN22" s="570"/>
      <c r="AO22" s="570"/>
      <c r="AP22" s="570"/>
      <c r="AQ22" s="570"/>
      <c r="AR22" s="571"/>
      <c r="AS22" s="552" t="s">
        <v>159</v>
      </c>
      <c r="AT22" s="553"/>
      <c r="AU22" s="553"/>
      <c r="AV22" s="553"/>
      <c r="AW22" s="553"/>
      <c r="AX22" s="575"/>
      <c r="AY22" s="577"/>
      <c r="AZ22" s="578"/>
      <c r="BA22" s="578"/>
      <c r="BB22" s="578"/>
      <c r="BC22" s="578"/>
      <c r="BD22" s="578"/>
      <c r="BE22" s="578"/>
      <c r="BF22" s="578"/>
      <c r="BG22" s="578"/>
      <c r="BH22" s="578"/>
      <c r="BI22" s="578"/>
      <c r="BJ22" s="578"/>
      <c r="BK22" s="578"/>
      <c r="BL22" s="578"/>
      <c r="BM22" s="579"/>
      <c r="BN22" s="580"/>
      <c r="BO22" s="581"/>
      <c r="BP22" s="581"/>
      <c r="BQ22" s="581"/>
      <c r="BR22" s="581"/>
      <c r="BS22" s="581"/>
      <c r="BT22" s="581"/>
      <c r="BU22" s="582"/>
      <c r="BV22" s="580"/>
      <c r="BW22" s="581"/>
      <c r="BX22" s="581"/>
      <c r="BY22" s="581"/>
      <c r="BZ22" s="581"/>
      <c r="CA22" s="581"/>
      <c r="CB22" s="581"/>
      <c r="CC22" s="582"/>
      <c r="CD22" s="179"/>
      <c r="CE22" s="516"/>
      <c r="CF22" s="516"/>
      <c r="CG22" s="516"/>
      <c r="CH22" s="516"/>
      <c r="CI22" s="516"/>
      <c r="CJ22" s="516"/>
      <c r="CK22" s="516"/>
      <c r="CL22" s="516"/>
      <c r="CM22" s="516"/>
      <c r="CN22" s="516"/>
      <c r="CO22" s="516"/>
      <c r="CP22" s="516"/>
      <c r="CQ22" s="516"/>
      <c r="CR22" s="516"/>
      <c r="CS22" s="517"/>
      <c r="CT22" s="406"/>
      <c r="CU22" s="407"/>
      <c r="CV22" s="407"/>
      <c r="CW22" s="407"/>
      <c r="CX22" s="407"/>
      <c r="CY22" s="407"/>
      <c r="CZ22" s="407"/>
      <c r="DA22" s="408"/>
      <c r="DB22" s="406"/>
      <c r="DC22" s="407"/>
      <c r="DD22" s="407"/>
      <c r="DE22" s="407"/>
      <c r="DF22" s="407"/>
      <c r="DG22" s="407"/>
      <c r="DH22" s="407"/>
      <c r="DI22" s="408"/>
      <c r="DJ22" s="164"/>
      <c r="DK22" s="164"/>
      <c r="DL22" s="164"/>
      <c r="DM22" s="164"/>
      <c r="DN22" s="164"/>
      <c r="DO22" s="164"/>
    </row>
    <row r="23" spans="1:119" ht="18.75" customHeight="1" x14ac:dyDescent="0.15">
      <c r="A23" s="165"/>
      <c r="B23" s="546"/>
      <c r="C23" s="547"/>
      <c r="D23" s="548"/>
      <c r="E23" s="395"/>
      <c r="F23" s="400"/>
      <c r="G23" s="400"/>
      <c r="H23" s="400"/>
      <c r="I23" s="400"/>
      <c r="J23" s="400"/>
      <c r="K23" s="389"/>
      <c r="L23" s="395"/>
      <c r="M23" s="400"/>
      <c r="N23" s="400"/>
      <c r="O23" s="400"/>
      <c r="P23" s="389"/>
      <c r="Q23" s="555"/>
      <c r="R23" s="556"/>
      <c r="S23" s="556"/>
      <c r="T23" s="556"/>
      <c r="U23" s="556"/>
      <c r="V23" s="557"/>
      <c r="W23" s="559"/>
      <c r="X23" s="547"/>
      <c r="Y23" s="548"/>
      <c r="Z23" s="395"/>
      <c r="AA23" s="400"/>
      <c r="AB23" s="400"/>
      <c r="AC23" s="400"/>
      <c r="AD23" s="400"/>
      <c r="AE23" s="400"/>
      <c r="AF23" s="400"/>
      <c r="AG23" s="389"/>
      <c r="AH23" s="395"/>
      <c r="AI23" s="400"/>
      <c r="AJ23" s="400"/>
      <c r="AK23" s="400"/>
      <c r="AL23" s="389"/>
      <c r="AM23" s="572"/>
      <c r="AN23" s="573"/>
      <c r="AO23" s="573"/>
      <c r="AP23" s="573"/>
      <c r="AQ23" s="573"/>
      <c r="AR23" s="574"/>
      <c r="AS23" s="555"/>
      <c r="AT23" s="556"/>
      <c r="AU23" s="556"/>
      <c r="AV23" s="556"/>
      <c r="AW23" s="556"/>
      <c r="AX23" s="576"/>
      <c r="AY23" s="369" t="s">
        <v>163</v>
      </c>
      <c r="AZ23" s="370"/>
      <c r="BA23" s="370"/>
      <c r="BB23" s="370"/>
      <c r="BC23" s="370"/>
      <c r="BD23" s="370"/>
      <c r="BE23" s="370"/>
      <c r="BF23" s="370"/>
      <c r="BG23" s="370"/>
      <c r="BH23" s="370"/>
      <c r="BI23" s="370"/>
      <c r="BJ23" s="370"/>
      <c r="BK23" s="370"/>
      <c r="BL23" s="370"/>
      <c r="BM23" s="371"/>
      <c r="BN23" s="409">
        <v>5327990</v>
      </c>
      <c r="BO23" s="410"/>
      <c r="BP23" s="410"/>
      <c r="BQ23" s="410"/>
      <c r="BR23" s="410"/>
      <c r="BS23" s="410"/>
      <c r="BT23" s="410"/>
      <c r="BU23" s="411"/>
      <c r="BV23" s="409">
        <v>5229187</v>
      </c>
      <c r="BW23" s="410"/>
      <c r="BX23" s="410"/>
      <c r="BY23" s="410"/>
      <c r="BZ23" s="410"/>
      <c r="CA23" s="410"/>
      <c r="CB23" s="410"/>
      <c r="CC23" s="411"/>
      <c r="CD23" s="179"/>
      <c r="CE23" s="516"/>
      <c r="CF23" s="516"/>
      <c r="CG23" s="516"/>
      <c r="CH23" s="516"/>
      <c r="CI23" s="516"/>
      <c r="CJ23" s="516"/>
      <c r="CK23" s="516"/>
      <c r="CL23" s="516"/>
      <c r="CM23" s="516"/>
      <c r="CN23" s="516"/>
      <c r="CO23" s="516"/>
      <c r="CP23" s="516"/>
      <c r="CQ23" s="516"/>
      <c r="CR23" s="516"/>
      <c r="CS23" s="517"/>
      <c r="CT23" s="406"/>
      <c r="CU23" s="407"/>
      <c r="CV23" s="407"/>
      <c r="CW23" s="407"/>
      <c r="CX23" s="407"/>
      <c r="CY23" s="407"/>
      <c r="CZ23" s="407"/>
      <c r="DA23" s="408"/>
      <c r="DB23" s="406"/>
      <c r="DC23" s="407"/>
      <c r="DD23" s="407"/>
      <c r="DE23" s="407"/>
      <c r="DF23" s="407"/>
      <c r="DG23" s="407"/>
      <c r="DH23" s="407"/>
      <c r="DI23" s="408"/>
      <c r="DJ23" s="164"/>
      <c r="DK23" s="164"/>
      <c r="DL23" s="164"/>
      <c r="DM23" s="164"/>
      <c r="DN23" s="164"/>
      <c r="DO23" s="164"/>
    </row>
    <row r="24" spans="1:119" ht="18.75" customHeight="1" thickBot="1" x14ac:dyDescent="0.2">
      <c r="A24" s="165"/>
      <c r="B24" s="546"/>
      <c r="C24" s="547"/>
      <c r="D24" s="548"/>
      <c r="E24" s="459" t="s">
        <v>164</v>
      </c>
      <c r="F24" s="439"/>
      <c r="G24" s="439"/>
      <c r="H24" s="439"/>
      <c r="I24" s="439"/>
      <c r="J24" s="439"/>
      <c r="K24" s="440"/>
      <c r="L24" s="460">
        <v>1</v>
      </c>
      <c r="M24" s="461"/>
      <c r="N24" s="461"/>
      <c r="O24" s="461"/>
      <c r="P24" s="500"/>
      <c r="Q24" s="460">
        <v>7300</v>
      </c>
      <c r="R24" s="461"/>
      <c r="S24" s="461"/>
      <c r="T24" s="461"/>
      <c r="U24" s="461"/>
      <c r="V24" s="500"/>
      <c r="W24" s="559"/>
      <c r="X24" s="547"/>
      <c r="Y24" s="548"/>
      <c r="Z24" s="459" t="s">
        <v>165</v>
      </c>
      <c r="AA24" s="439"/>
      <c r="AB24" s="439"/>
      <c r="AC24" s="439"/>
      <c r="AD24" s="439"/>
      <c r="AE24" s="439"/>
      <c r="AF24" s="439"/>
      <c r="AG24" s="440"/>
      <c r="AH24" s="460">
        <v>85</v>
      </c>
      <c r="AI24" s="461"/>
      <c r="AJ24" s="461"/>
      <c r="AK24" s="461"/>
      <c r="AL24" s="500"/>
      <c r="AM24" s="460">
        <v>263755</v>
      </c>
      <c r="AN24" s="461"/>
      <c r="AO24" s="461"/>
      <c r="AP24" s="461"/>
      <c r="AQ24" s="461"/>
      <c r="AR24" s="500"/>
      <c r="AS24" s="460">
        <v>3103</v>
      </c>
      <c r="AT24" s="461"/>
      <c r="AU24" s="461"/>
      <c r="AV24" s="461"/>
      <c r="AW24" s="461"/>
      <c r="AX24" s="462"/>
      <c r="AY24" s="577" t="s">
        <v>166</v>
      </c>
      <c r="AZ24" s="578"/>
      <c r="BA24" s="578"/>
      <c r="BB24" s="578"/>
      <c r="BC24" s="578"/>
      <c r="BD24" s="578"/>
      <c r="BE24" s="578"/>
      <c r="BF24" s="578"/>
      <c r="BG24" s="578"/>
      <c r="BH24" s="578"/>
      <c r="BI24" s="578"/>
      <c r="BJ24" s="578"/>
      <c r="BK24" s="578"/>
      <c r="BL24" s="578"/>
      <c r="BM24" s="579"/>
      <c r="BN24" s="409">
        <v>5113998</v>
      </c>
      <c r="BO24" s="410"/>
      <c r="BP24" s="410"/>
      <c r="BQ24" s="410"/>
      <c r="BR24" s="410"/>
      <c r="BS24" s="410"/>
      <c r="BT24" s="410"/>
      <c r="BU24" s="411"/>
      <c r="BV24" s="409">
        <v>4988529</v>
      </c>
      <c r="BW24" s="410"/>
      <c r="BX24" s="410"/>
      <c r="BY24" s="410"/>
      <c r="BZ24" s="410"/>
      <c r="CA24" s="410"/>
      <c r="CB24" s="410"/>
      <c r="CC24" s="411"/>
      <c r="CD24" s="179"/>
      <c r="CE24" s="516"/>
      <c r="CF24" s="516"/>
      <c r="CG24" s="516"/>
      <c r="CH24" s="516"/>
      <c r="CI24" s="516"/>
      <c r="CJ24" s="516"/>
      <c r="CK24" s="516"/>
      <c r="CL24" s="516"/>
      <c r="CM24" s="516"/>
      <c r="CN24" s="516"/>
      <c r="CO24" s="516"/>
      <c r="CP24" s="516"/>
      <c r="CQ24" s="516"/>
      <c r="CR24" s="516"/>
      <c r="CS24" s="517"/>
      <c r="CT24" s="406"/>
      <c r="CU24" s="407"/>
      <c r="CV24" s="407"/>
      <c r="CW24" s="407"/>
      <c r="CX24" s="407"/>
      <c r="CY24" s="407"/>
      <c r="CZ24" s="407"/>
      <c r="DA24" s="408"/>
      <c r="DB24" s="406"/>
      <c r="DC24" s="407"/>
      <c r="DD24" s="407"/>
      <c r="DE24" s="407"/>
      <c r="DF24" s="407"/>
      <c r="DG24" s="407"/>
      <c r="DH24" s="407"/>
      <c r="DI24" s="408"/>
      <c r="DJ24" s="164"/>
      <c r="DK24" s="164"/>
      <c r="DL24" s="164"/>
      <c r="DM24" s="164"/>
      <c r="DN24" s="164"/>
      <c r="DO24" s="164"/>
    </row>
    <row r="25" spans="1:119" s="164" customFormat="1" ht="18.75" customHeight="1" x14ac:dyDescent="0.15">
      <c r="A25" s="165"/>
      <c r="B25" s="546"/>
      <c r="C25" s="547"/>
      <c r="D25" s="548"/>
      <c r="E25" s="459" t="s">
        <v>167</v>
      </c>
      <c r="F25" s="439"/>
      <c r="G25" s="439"/>
      <c r="H25" s="439"/>
      <c r="I25" s="439"/>
      <c r="J25" s="439"/>
      <c r="K25" s="440"/>
      <c r="L25" s="460">
        <v>1</v>
      </c>
      <c r="M25" s="461"/>
      <c r="N25" s="461"/>
      <c r="O25" s="461"/>
      <c r="P25" s="500"/>
      <c r="Q25" s="460">
        <v>6000</v>
      </c>
      <c r="R25" s="461"/>
      <c r="S25" s="461"/>
      <c r="T25" s="461"/>
      <c r="U25" s="461"/>
      <c r="V25" s="500"/>
      <c r="W25" s="559"/>
      <c r="X25" s="547"/>
      <c r="Y25" s="548"/>
      <c r="Z25" s="459" t="s">
        <v>168</v>
      </c>
      <c r="AA25" s="439"/>
      <c r="AB25" s="439"/>
      <c r="AC25" s="439"/>
      <c r="AD25" s="439"/>
      <c r="AE25" s="439"/>
      <c r="AF25" s="439"/>
      <c r="AG25" s="440"/>
      <c r="AH25" s="460" t="s">
        <v>132</v>
      </c>
      <c r="AI25" s="461"/>
      <c r="AJ25" s="461"/>
      <c r="AK25" s="461"/>
      <c r="AL25" s="500"/>
      <c r="AM25" s="460" t="s">
        <v>132</v>
      </c>
      <c r="AN25" s="461"/>
      <c r="AO25" s="461"/>
      <c r="AP25" s="461"/>
      <c r="AQ25" s="461"/>
      <c r="AR25" s="500"/>
      <c r="AS25" s="460" t="s">
        <v>132</v>
      </c>
      <c r="AT25" s="461"/>
      <c r="AU25" s="461"/>
      <c r="AV25" s="461"/>
      <c r="AW25" s="461"/>
      <c r="AX25" s="462"/>
      <c r="AY25" s="369" t="s">
        <v>169</v>
      </c>
      <c r="AZ25" s="370"/>
      <c r="BA25" s="370"/>
      <c r="BB25" s="370"/>
      <c r="BC25" s="370"/>
      <c r="BD25" s="370"/>
      <c r="BE25" s="370"/>
      <c r="BF25" s="370"/>
      <c r="BG25" s="370"/>
      <c r="BH25" s="370"/>
      <c r="BI25" s="370"/>
      <c r="BJ25" s="370"/>
      <c r="BK25" s="370"/>
      <c r="BL25" s="370"/>
      <c r="BM25" s="371"/>
      <c r="BN25" s="372">
        <v>49842</v>
      </c>
      <c r="BO25" s="373"/>
      <c r="BP25" s="373"/>
      <c r="BQ25" s="373"/>
      <c r="BR25" s="373"/>
      <c r="BS25" s="373"/>
      <c r="BT25" s="373"/>
      <c r="BU25" s="374"/>
      <c r="BV25" s="372">
        <v>66777</v>
      </c>
      <c r="BW25" s="373"/>
      <c r="BX25" s="373"/>
      <c r="BY25" s="373"/>
      <c r="BZ25" s="373"/>
      <c r="CA25" s="373"/>
      <c r="CB25" s="373"/>
      <c r="CC25" s="374"/>
      <c r="CD25" s="179"/>
      <c r="CE25" s="516"/>
      <c r="CF25" s="516"/>
      <c r="CG25" s="516"/>
      <c r="CH25" s="516"/>
      <c r="CI25" s="516"/>
      <c r="CJ25" s="516"/>
      <c r="CK25" s="516"/>
      <c r="CL25" s="516"/>
      <c r="CM25" s="516"/>
      <c r="CN25" s="516"/>
      <c r="CO25" s="516"/>
      <c r="CP25" s="516"/>
      <c r="CQ25" s="516"/>
      <c r="CR25" s="516"/>
      <c r="CS25" s="517"/>
      <c r="CT25" s="406"/>
      <c r="CU25" s="407"/>
      <c r="CV25" s="407"/>
      <c r="CW25" s="407"/>
      <c r="CX25" s="407"/>
      <c r="CY25" s="407"/>
      <c r="CZ25" s="407"/>
      <c r="DA25" s="408"/>
      <c r="DB25" s="406"/>
      <c r="DC25" s="407"/>
      <c r="DD25" s="407"/>
      <c r="DE25" s="407"/>
      <c r="DF25" s="407"/>
      <c r="DG25" s="407"/>
      <c r="DH25" s="407"/>
      <c r="DI25" s="408"/>
    </row>
    <row r="26" spans="1:119" s="164" customFormat="1" ht="18.75" customHeight="1" x14ac:dyDescent="0.15">
      <c r="A26" s="165"/>
      <c r="B26" s="546"/>
      <c r="C26" s="547"/>
      <c r="D26" s="548"/>
      <c r="E26" s="459" t="s">
        <v>170</v>
      </c>
      <c r="F26" s="439"/>
      <c r="G26" s="439"/>
      <c r="H26" s="439"/>
      <c r="I26" s="439"/>
      <c r="J26" s="439"/>
      <c r="K26" s="440"/>
      <c r="L26" s="460">
        <v>1</v>
      </c>
      <c r="M26" s="461"/>
      <c r="N26" s="461"/>
      <c r="O26" s="461"/>
      <c r="P26" s="500"/>
      <c r="Q26" s="460">
        <v>5600</v>
      </c>
      <c r="R26" s="461"/>
      <c r="S26" s="461"/>
      <c r="T26" s="461"/>
      <c r="U26" s="461"/>
      <c r="V26" s="500"/>
      <c r="W26" s="559"/>
      <c r="X26" s="547"/>
      <c r="Y26" s="548"/>
      <c r="Z26" s="459" t="s">
        <v>171</v>
      </c>
      <c r="AA26" s="583"/>
      <c r="AB26" s="583"/>
      <c r="AC26" s="583"/>
      <c r="AD26" s="583"/>
      <c r="AE26" s="583"/>
      <c r="AF26" s="583"/>
      <c r="AG26" s="584"/>
      <c r="AH26" s="460">
        <v>4</v>
      </c>
      <c r="AI26" s="461"/>
      <c r="AJ26" s="461"/>
      <c r="AK26" s="461"/>
      <c r="AL26" s="500"/>
      <c r="AM26" s="460">
        <v>13536</v>
      </c>
      <c r="AN26" s="461"/>
      <c r="AO26" s="461"/>
      <c r="AP26" s="461"/>
      <c r="AQ26" s="461"/>
      <c r="AR26" s="500"/>
      <c r="AS26" s="460">
        <v>3384</v>
      </c>
      <c r="AT26" s="461"/>
      <c r="AU26" s="461"/>
      <c r="AV26" s="461"/>
      <c r="AW26" s="461"/>
      <c r="AX26" s="462"/>
      <c r="AY26" s="412" t="s">
        <v>172</v>
      </c>
      <c r="AZ26" s="413"/>
      <c r="BA26" s="413"/>
      <c r="BB26" s="413"/>
      <c r="BC26" s="413"/>
      <c r="BD26" s="413"/>
      <c r="BE26" s="413"/>
      <c r="BF26" s="413"/>
      <c r="BG26" s="413"/>
      <c r="BH26" s="413"/>
      <c r="BI26" s="413"/>
      <c r="BJ26" s="413"/>
      <c r="BK26" s="413"/>
      <c r="BL26" s="413"/>
      <c r="BM26" s="414"/>
      <c r="BN26" s="409" t="s">
        <v>132</v>
      </c>
      <c r="BO26" s="410"/>
      <c r="BP26" s="410"/>
      <c r="BQ26" s="410"/>
      <c r="BR26" s="410"/>
      <c r="BS26" s="410"/>
      <c r="BT26" s="410"/>
      <c r="BU26" s="411"/>
      <c r="BV26" s="409" t="s">
        <v>123</v>
      </c>
      <c r="BW26" s="410"/>
      <c r="BX26" s="410"/>
      <c r="BY26" s="410"/>
      <c r="BZ26" s="410"/>
      <c r="CA26" s="410"/>
      <c r="CB26" s="410"/>
      <c r="CC26" s="411"/>
      <c r="CD26" s="179"/>
      <c r="CE26" s="516"/>
      <c r="CF26" s="516"/>
      <c r="CG26" s="516"/>
      <c r="CH26" s="516"/>
      <c r="CI26" s="516"/>
      <c r="CJ26" s="516"/>
      <c r="CK26" s="516"/>
      <c r="CL26" s="516"/>
      <c r="CM26" s="516"/>
      <c r="CN26" s="516"/>
      <c r="CO26" s="516"/>
      <c r="CP26" s="516"/>
      <c r="CQ26" s="516"/>
      <c r="CR26" s="516"/>
      <c r="CS26" s="517"/>
      <c r="CT26" s="406"/>
      <c r="CU26" s="407"/>
      <c r="CV26" s="407"/>
      <c r="CW26" s="407"/>
      <c r="CX26" s="407"/>
      <c r="CY26" s="407"/>
      <c r="CZ26" s="407"/>
      <c r="DA26" s="408"/>
      <c r="DB26" s="406"/>
      <c r="DC26" s="407"/>
      <c r="DD26" s="407"/>
      <c r="DE26" s="407"/>
      <c r="DF26" s="407"/>
      <c r="DG26" s="407"/>
      <c r="DH26" s="407"/>
      <c r="DI26" s="408"/>
    </row>
    <row r="27" spans="1:119" ht="18.75" customHeight="1" thickBot="1" x14ac:dyDescent="0.2">
      <c r="A27" s="165"/>
      <c r="B27" s="546"/>
      <c r="C27" s="547"/>
      <c r="D27" s="548"/>
      <c r="E27" s="459" t="s">
        <v>173</v>
      </c>
      <c r="F27" s="439"/>
      <c r="G27" s="439"/>
      <c r="H27" s="439"/>
      <c r="I27" s="439"/>
      <c r="J27" s="439"/>
      <c r="K27" s="440"/>
      <c r="L27" s="460">
        <v>1</v>
      </c>
      <c r="M27" s="461"/>
      <c r="N27" s="461"/>
      <c r="O27" s="461"/>
      <c r="P27" s="500"/>
      <c r="Q27" s="460">
        <v>2500</v>
      </c>
      <c r="R27" s="461"/>
      <c r="S27" s="461"/>
      <c r="T27" s="461"/>
      <c r="U27" s="461"/>
      <c r="V27" s="500"/>
      <c r="W27" s="559"/>
      <c r="X27" s="547"/>
      <c r="Y27" s="548"/>
      <c r="Z27" s="459" t="s">
        <v>174</v>
      </c>
      <c r="AA27" s="439"/>
      <c r="AB27" s="439"/>
      <c r="AC27" s="439"/>
      <c r="AD27" s="439"/>
      <c r="AE27" s="439"/>
      <c r="AF27" s="439"/>
      <c r="AG27" s="440"/>
      <c r="AH27" s="460">
        <v>5</v>
      </c>
      <c r="AI27" s="461"/>
      <c r="AJ27" s="461"/>
      <c r="AK27" s="461"/>
      <c r="AL27" s="500"/>
      <c r="AM27" s="460">
        <v>11635</v>
      </c>
      <c r="AN27" s="461"/>
      <c r="AO27" s="461"/>
      <c r="AP27" s="461"/>
      <c r="AQ27" s="461"/>
      <c r="AR27" s="500"/>
      <c r="AS27" s="460">
        <v>2327</v>
      </c>
      <c r="AT27" s="461"/>
      <c r="AU27" s="461"/>
      <c r="AV27" s="461"/>
      <c r="AW27" s="461"/>
      <c r="AX27" s="462"/>
      <c r="AY27" s="501" t="s">
        <v>175</v>
      </c>
      <c r="AZ27" s="502"/>
      <c r="BA27" s="502"/>
      <c r="BB27" s="502"/>
      <c r="BC27" s="502"/>
      <c r="BD27" s="502"/>
      <c r="BE27" s="502"/>
      <c r="BF27" s="502"/>
      <c r="BG27" s="502"/>
      <c r="BH27" s="502"/>
      <c r="BI27" s="502"/>
      <c r="BJ27" s="502"/>
      <c r="BK27" s="502"/>
      <c r="BL27" s="502"/>
      <c r="BM27" s="503"/>
      <c r="BN27" s="580" t="s">
        <v>123</v>
      </c>
      <c r="BO27" s="581"/>
      <c r="BP27" s="581"/>
      <c r="BQ27" s="581"/>
      <c r="BR27" s="581"/>
      <c r="BS27" s="581"/>
      <c r="BT27" s="581"/>
      <c r="BU27" s="582"/>
      <c r="BV27" s="580" t="s">
        <v>132</v>
      </c>
      <c r="BW27" s="581"/>
      <c r="BX27" s="581"/>
      <c r="BY27" s="581"/>
      <c r="BZ27" s="581"/>
      <c r="CA27" s="581"/>
      <c r="CB27" s="581"/>
      <c r="CC27" s="582"/>
      <c r="CD27" s="181"/>
      <c r="CE27" s="516"/>
      <c r="CF27" s="516"/>
      <c r="CG27" s="516"/>
      <c r="CH27" s="516"/>
      <c r="CI27" s="516"/>
      <c r="CJ27" s="516"/>
      <c r="CK27" s="516"/>
      <c r="CL27" s="516"/>
      <c r="CM27" s="516"/>
      <c r="CN27" s="516"/>
      <c r="CO27" s="516"/>
      <c r="CP27" s="516"/>
      <c r="CQ27" s="516"/>
      <c r="CR27" s="516"/>
      <c r="CS27" s="517"/>
      <c r="CT27" s="406"/>
      <c r="CU27" s="407"/>
      <c r="CV27" s="407"/>
      <c r="CW27" s="407"/>
      <c r="CX27" s="407"/>
      <c r="CY27" s="407"/>
      <c r="CZ27" s="407"/>
      <c r="DA27" s="408"/>
      <c r="DB27" s="406"/>
      <c r="DC27" s="407"/>
      <c r="DD27" s="407"/>
      <c r="DE27" s="407"/>
      <c r="DF27" s="407"/>
      <c r="DG27" s="407"/>
      <c r="DH27" s="407"/>
      <c r="DI27" s="408"/>
      <c r="DJ27" s="164"/>
      <c r="DK27" s="164"/>
      <c r="DL27" s="164"/>
      <c r="DM27" s="164"/>
      <c r="DN27" s="164"/>
      <c r="DO27" s="164"/>
    </row>
    <row r="28" spans="1:119" ht="18.75" customHeight="1" x14ac:dyDescent="0.15">
      <c r="A28" s="165"/>
      <c r="B28" s="546"/>
      <c r="C28" s="547"/>
      <c r="D28" s="548"/>
      <c r="E28" s="459" t="s">
        <v>176</v>
      </c>
      <c r="F28" s="439"/>
      <c r="G28" s="439"/>
      <c r="H28" s="439"/>
      <c r="I28" s="439"/>
      <c r="J28" s="439"/>
      <c r="K28" s="440"/>
      <c r="L28" s="460">
        <v>1</v>
      </c>
      <c r="M28" s="461"/>
      <c r="N28" s="461"/>
      <c r="O28" s="461"/>
      <c r="P28" s="500"/>
      <c r="Q28" s="460">
        <v>2000</v>
      </c>
      <c r="R28" s="461"/>
      <c r="S28" s="461"/>
      <c r="T28" s="461"/>
      <c r="U28" s="461"/>
      <c r="V28" s="500"/>
      <c r="W28" s="559"/>
      <c r="X28" s="547"/>
      <c r="Y28" s="548"/>
      <c r="Z28" s="459" t="s">
        <v>177</v>
      </c>
      <c r="AA28" s="439"/>
      <c r="AB28" s="439"/>
      <c r="AC28" s="439"/>
      <c r="AD28" s="439"/>
      <c r="AE28" s="439"/>
      <c r="AF28" s="439"/>
      <c r="AG28" s="440"/>
      <c r="AH28" s="460">
        <v>8</v>
      </c>
      <c r="AI28" s="461"/>
      <c r="AJ28" s="461"/>
      <c r="AK28" s="461"/>
      <c r="AL28" s="500"/>
      <c r="AM28" s="460">
        <v>21472</v>
      </c>
      <c r="AN28" s="461"/>
      <c r="AO28" s="461"/>
      <c r="AP28" s="461"/>
      <c r="AQ28" s="461"/>
      <c r="AR28" s="500"/>
      <c r="AS28" s="460">
        <v>2684</v>
      </c>
      <c r="AT28" s="461"/>
      <c r="AU28" s="461"/>
      <c r="AV28" s="461"/>
      <c r="AW28" s="461"/>
      <c r="AX28" s="462"/>
      <c r="AY28" s="585" t="s">
        <v>178</v>
      </c>
      <c r="AZ28" s="586"/>
      <c r="BA28" s="586"/>
      <c r="BB28" s="587"/>
      <c r="BC28" s="369" t="s">
        <v>42</v>
      </c>
      <c r="BD28" s="370"/>
      <c r="BE28" s="370"/>
      <c r="BF28" s="370"/>
      <c r="BG28" s="370"/>
      <c r="BH28" s="370"/>
      <c r="BI28" s="370"/>
      <c r="BJ28" s="370"/>
      <c r="BK28" s="370"/>
      <c r="BL28" s="370"/>
      <c r="BM28" s="371"/>
      <c r="BN28" s="372">
        <v>1226250</v>
      </c>
      <c r="BO28" s="373"/>
      <c r="BP28" s="373"/>
      <c r="BQ28" s="373"/>
      <c r="BR28" s="373"/>
      <c r="BS28" s="373"/>
      <c r="BT28" s="373"/>
      <c r="BU28" s="374"/>
      <c r="BV28" s="372">
        <v>1248295</v>
      </c>
      <c r="BW28" s="373"/>
      <c r="BX28" s="373"/>
      <c r="BY28" s="373"/>
      <c r="BZ28" s="373"/>
      <c r="CA28" s="373"/>
      <c r="CB28" s="373"/>
      <c r="CC28" s="374"/>
      <c r="CD28" s="179"/>
      <c r="CE28" s="516"/>
      <c r="CF28" s="516"/>
      <c r="CG28" s="516"/>
      <c r="CH28" s="516"/>
      <c r="CI28" s="516"/>
      <c r="CJ28" s="516"/>
      <c r="CK28" s="516"/>
      <c r="CL28" s="516"/>
      <c r="CM28" s="516"/>
      <c r="CN28" s="516"/>
      <c r="CO28" s="516"/>
      <c r="CP28" s="516"/>
      <c r="CQ28" s="516"/>
      <c r="CR28" s="516"/>
      <c r="CS28" s="517"/>
      <c r="CT28" s="406"/>
      <c r="CU28" s="407"/>
      <c r="CV28" s="407"/>
      <c r="CW28" s="407"/>
      <c r="CX28" s="407"/>
      <c r="CY28" s="407"/>
      <c r="CZ28" s="407"/>
      <c r="DA28" s="408"/>
      <c r="DB28" s="406"/>
      <c r="DC28" s="407"/>
      <c r="DD28" s="407"/>
      <c r="DE28" s="407"/>
      <c r="DF28" s="407"/>
      <c r="DG28" s="407"/>
      <c r="DH28" s="407"/>
      <c r="DI28" s="408"/>
      <c r="DJ28" s="164"/>
      <c r="DK28" s="164"/>
      <c r="DL28" s="164"/>
      <c r="DM28" s="164"/>
      <c r="DN28" s="164"/>
      <c r="DO28" s="164"/>
    </row>
    <row r="29" spans="1:119" ht="18.75" customHeight="1" x14ac:dyDescent="0.15">
      <c r="A29" s="165"/>
      <c r="B29" s="546"/>
      <c r="C29" s="547"/>
      <c r="D29" s="548"/>
      <c r="E29" s="459" t="s">
        <v>179</v>
      </c>
      <c r="F29" s="439"/>
      <c r="G29" s="439"/>
      <c r="H29" s="439"/>
      <c r="I29" s="439"/>
      <c r="J29" s="439"/>
      <c r="K29" s="440"/>
      <c r="L29" s="460">
        <v>9</v>
      </c>
      <c r="M29" s="461"/>
      <c r="N29" s="461"/>
      <c r="O29" s="461"/>
      <c r="P29" s="500"/>
      <c r="Q29" s="460">
        <v>1750</v>
      </c>
      <c r="R29" s="461"/>
      <c r="S29" s="461"/>
      <c r="T29" s="461"/>
      <c r="U29" s="461"/>
      <c r="V29" s="500"/>
      <c r="W29" s="560"/>
      <c r="X29" s="561"/>
      <c r="Y29" s="562"/>
      <c r="Z29" s="459" t="s">
        <v>180</v>
      </c>
      <c r="AA29" s="439"/>
      <c r="AB29" s="439"/>
      <c r="AC29" s="439"/>
      <c r="AD29" s="439"/>
      <c r="AE29" s="439"/>
      <c r="AF29" s="439"/>
      <c r="AG29" s="440"/>
      <c r="AH29" s="460">
        <v>98</v>
      </c>
      <c r="AI29" s="461"/>
      <c r="AJ29" s="461"/>
      <c r="AK29" s="461"/>
      <c r="AL29" s="500"/>
      <c r="AM29" s="460">
        <v>296862</v>
      </c>
      <c r="AN29" s="461"/>
      <c r="AO29" s="461"/>
      <c r="AP29" s="461"/>
      <c r="AQ29" s="461"/>
      <c r="AR29" s="500"/>
      <c r="AS29" s="460">
        <v>3029</v>
      </c>
      <c r="AT29" s="461"/>
      <c r="AU29" s="461"/>
      <c r="AV29" s="461"/>
      <c r="AW29" s="461"/>
      <c r="AX29" s="462"/>
      <c r="AY29" s="588"/>
      <c r="AZ29" s="589"/>
      <c r="BA29" s="589"/>
      <c r="BB29" s="590"/>
      <c r="BC29" s="443" t="s">
        <v>181</v>
      </c>
      <c r="BD29" s="444"/>
      <c r="BE29" s="444"/>
      <c r="BF29" s="444"/>
      <c r="BG29" s="444"/>
      <c r="BH29" s="444"/>
      <c r="BI29" s="444"/>
      <c r="BJ29" s="444"/>
      <c r="BK29" s="444"/>
      <c r="BL29" s="444"/>
      <c r="BM29" s="445"/>
      <c r="BN29" s="409">
        <v>539624</v>
      </c>
      <c r="BO29" s="410"/>
      <c r="BP29" s="410"/>
      <c r="BQ29" s="410"/>
      <c r="BR29" s="410"/>
      <c r="BS29" s="410"/>
      <c r="BT29" s="410"/>
      <c r="BU29" s="411"/>
      <c r="BV29" s="409">
        <v>539570</v>
      </c>
      <c r="BW29" s="410"/>
      <c r="BX29" s="410"/>
      <c r="BY29" s="410"/>
      <c r="BZ29" s="410"/>
      <c r="CA29" s="410"/>
      <c r="CB29" s="410"/>
      <c r="CC29" s="411"/>
      <c r="CD29" s="181"/>
      <c r="CE29" s="516"/>
      <c r="CF29" s="516"/>
      <c r="CG29" s="516"/>
      <c r="CH29" s="516"/>
      <c r="CI29" s="516"/>
      <c r="CJ29" s="516"/>
      <c r="CK29" s="516"/>
      <c r="CL29" s="516"/>
      <c r="CM29" s="516"/>
      <c r="CN29" s="516"/>
      <c r="CO29" s="516"/>
      <c r="CP29" s="516"/>
      <c r="CQ29" s="516"/>
      <c r="CR29" s="516"/>
      <c r="CS29" s="517"/>
      <c r="CT29" s="406"/>
      <c r="CU29" s="407"/>
      <c r="CV29" s="407"/>
      <c r="CW29" s="407"/>
      <c r="CX29" s="407"/>
      <c r="CY29" s="407"/>
      <c r="CZ29" s="407"/>
      <c r="DA29" s="408"/>
      <c r="DB29" s="406"/>
      <c r="DC29" s="407"/>
      <c r="DD29" s="407"/>
      <c r="DE29" s="407"/>
      <c r="DF29" s="407"/>
      <c r="DG29" s="407"/>
      <c r="DH29" s="407"/>
      <c r="DI29" s="408"/>
      <c r="DJ29" s="164"/>
      <c r="DK29" s="164"/>
      <c r="DL29" s="164"/>
      <c r="DM29" s="164"/>
      <c r="DN29" s="164"/>
      <c r="DO29" s="164"/>
    </row>
    <row r="30" spans="1:119" ht="18.75" customHeight="1" thickBot="1" x14ac:dyDescent="0.2">
      <c r="A30" s="165"/>
      <c r="B30" s="549"/>
      <c r="C30" s="550"/>
      <c r="D30" s="551"/>
      <c r="E30" s="463"/>
      <c r="F30" s="464"/>
      <c r="G30" s="464"/>
      <c r="H30" s="464"/>
      <c r="I30" s="464"/>
      <c r="J30" s="464"/>
      <c r="K30" s="465"/>
      <c r="L30" s="563"/>
      <c r="M30" s="564"/>
      <c r="N30" s="564"/>
      <c r="O30" s="564"/>
      <c r="P30" s="565"/>
      <c r="Q30" s="563"/>
      <c r="R30" s="564"/>
      <c r="S30" s="564"/>
      <c r="T30" s="564"/>
      <c r="U30" s="564"/>
      <c r="V30" s="565"/>
      <c r="W30" s="566" t="s">
        <v>182</v>
      </c>
      <c r="X30" s="567"/>
      <c r="Y30" s="567"/>
      <c r="Z30" s="567"/>
      <c r="AA30" s="567"/>
      <c r="AB30" s="567"/>
      <c r="AC30" s="567"/>
      <c r="AD30" s="567"/>
      <c r="AE30" s="567"/>
      <c r="AF30" s="567"/>
      <c r="AG30" s="568"/>
      <c r="AH30" s="525">
        <v>97.1</v>
      </c>
      <c r="AI30" s="526"/>
      <c r="AJ30" s="526"/>
      <c r="AK30" s="526"/>
      <c r="AL30" s="526"/>
      <c r="AM30" s="526"/>
      <c r="AN30" s="526"/>
      <c r="AO30" s="526"/>
      <c r="AP30" s="526"/>
      <c r="AQ30" s="526"/>
      <c r="AR30" s="526"/>
      <c r="AS30" s="526"/>
      <c r="AT30" s="526"/>
      <c r="AU30" s="526"/>
      <c r="AV30" s="526"/>
      <c r="AW30" s="526"/>
      <c r="AX30" s="528"/>
      <c r="AY30" s="591"/>
      <c r="AZ30" s="592"/>
      <c r="BA30" s="592"/>
      <c r="BB30" s="593"/>
      <c r="BC30" s="577" t="s">
        <v>44</v>
      </c>
      <c r="BD30" s="578"/>
      <c r="BE30" s="578"/>
      <c r="BF30" s="578"/>
      <c r="BG30" s="578"/>
      <c r="BH30" s="578"/>
      <c r="BI30" s="578"/>
      <c r="BJ30" s="578"/>
      <c r="BK30" s="578"/>
      <c r="BL30" s="578"/>
      <c r="BM30" s="579"/>
      <c r="BN30" s="580">
        <v>2291364</v>
      </c>
      <c r="BO30" s="581"/>
      <c r="BP30" s="581"/>
      <c r="BQ30" s="581"/>
      <c r="BR30" s="581"/>
      <c r="BS30" s="581"/>
      <c r="BT30" s="581"/>
      <c r="BU30" s="582"/>
      <c r="BV30" s="580">
        <v>2144103</v>
      </c>
      <c r="BW30" s="581"/>
      <c r="BX30" s="581"/>
      <c r="BY30" s="581"/>
      <c r="BZ30" s="581"/>
      <c r="CA30" s="581"/>
      <c r="CB30" s="581"/>
      <c r="CC30" s="582"/>
      <c r="CD30" s="182"/>
      <c r="CE30" s="183"/>
      <c r="CF30" s="183"/>
      <c r="CG30" s="183"/>
      <c r="CH30" s="183"/>
      <c r="CI30" s="183"/>
      <c r="CJ30" s="183"/>
      <c r="CK30" s="183"/>
      <c r="CL30" s="183"/>
      <c r="CM30" s="183"/>
      <c r="CN30" s="183"/>
      <c r="CO30" s="183"/>
      <c r="CP30" s="183"/>
      <c r="CQ30" s="183"/>
      <c r="CR30" s="183"/>
      <c r="CS30" s="184"/>
      <c r="CT30" s="185"/>
      <c r="CU30" s="186"/>
      <c r="CV30" s="186"/>
      <c r="CW30" s="186"/>
      <c r="CX30" s="186"/>
      <c r="CY30" s="186"/>
      <c r="CZ30" s="186"/>
      <c r="DA30" s="187"/>
      <c r="DB30" s="185"/>
      <c r="DC30" s="186"/>
      <c r="DD30" s="186"/>
      <c r="DE30" s="186"/>
      <c r="DF30" s="186"/>
      <c r="DG30" s="186"/>
      <c r="DH30" s="186"/>
      <c r="DI30" s="187"/>
      <c r="DJ30" s="164"/>
      <c r="DK30" s="164"/>
      <c r="DL30" s="164"/>
      <c r="DM30" s="164"/>
      <c r="DN30" s="164"/>
      <c r="DO30" s="164"/>
    </row>
    <row r="31" spans="1:119" ht="13.5" customHeight="1" x14ac:dyDescent="0.15">
      <c r="A31" s="165"/>
      <c r="B31" s="188"/>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S31" s="189"/>
      <c r="BT31" s="189"/>
      <c r="BU31" s="189"/>
      <c r="BV31" s="189"/>
      <c r="BW31" s="189"/>
      <c r="BX31" s="189"/>
      <c r="BY31" s="189"/>
      <c r="BZ31" s="189"/>
      <c r="CA31" s="189"/>
      <c r="CB31" s="189"/>
      <c r="CC31" s="189"/>
      <c r="CD31" s="189"/>
      <c r="CE31" s="189"/>
      <c r="CF31" s="189"/>
      <c r="CG31" s="189"/>
      <c r="CH31" s="189"/>
      <c r="CI31" s="189"/>
      <c r="CJ31" s="189"/>
      <c r="CK31" s="189"/>
      <c r="CL31" s="189"/>
      <c r="CM31" s="189"/>
      <c r="CN31" s="189"/>
      <c r="CO31" s="189"/>
      <c r="CP31" s="189"/>
      <c r="CQ31" s="189"/>
      <c r="CR31" s="189"/>
      <c r="CS31" s="189"/>
      <c r="CT31" s="189"/>
      <c r="CU31" s="189"/>
      <c r="CV31" s="189"/>
      <c r="CW31" s="189"/>
      <c r="CX31" s="189"/>
      <c r="CY31" s="189"/>
      <c r="CZ31" s="189"/>
      <c r="DA31" s="189"/>
      <c r="DB31" s="189"/>
      <c r="DC31" s="189"/>
      <c r="DD31" s="189"/>
      <c r="DE31" s="189"/>
      <c r="DF31" s="189"/>
      <c r="DG31" s="189"/>
      <c r="DH31" s="189"/>
      <c r="DI31" s="190"/>
      <c r="DJ31" s="164"/>
      <c r="DK31" s="164"/>
      <c r="DL31" s="164"/>
      <c r="DM31" s="164"/>
      <c r="DN31" s="164"/>
      <c r="DO31" s="164"/>
    </row>
    <row r="32" spans="1:119" ht="13.5" customHeight="1" x14ac:dyDescent="0.15">
      <c r="A32" s="165"/>
      <c r="B32" s="191"/>
      <c r="C32" s="192" t="s">
        <v>183</v>
      </c>
      <c r="D32" s="192"/>
      <c r="E32" s="192"/>
      <c r="F32" s="189"/>
      <c r="G32" s="189"/>
      <c r="H32" s="189"/>
      <c r="I32" s="189"/>
      <c r="J32" s="189"/>
      <c r="K32" s="189"/>
      <c r="L32" s="189"/>
      <c r="M32" s="189"/>
      <c r="N32" s="189"/>
      <c r="O32" s="189"/>
      <c r="P32" s="189"/>
      <c r="Q32" s="189"/>
      <c r="R32" s="189"/>
      <c r="S32" s="189"/>
      <c r="T32" s="189"/>
      <c r="U32" s="189" t="s">
        <v>184</v>
      </c>
      <c r="V32" s="189"/>
      <c r="W32" s="189"/>
      <c r="X32" s="189"/>
      <c r="Y32" s="189"/>
      <c r="Z32" s="189"/>
      <c r="AA32" s="189"/>
      <c r="AB32" s="189"/>
      <c r="AC32" s="189"/>
      <c r="AD32" s="189"/>
      <c r="AE32" s="189"/>
      <c r="AF32" s="189"/>
      <c r="AG32" s="189"/>
      <c r="AH32" s="189"/>
      <c r="AI32" s="189"/>
      <c r="AJ32" s="189"/>
      <c r="AK32" s="189"/>
      <c r="AL32" s="189"/>
      <c r="AM32" s="193" t="s">
        <v>185</v>
      </c>
      <c r="AN32" s="189"/>
      <c r="AO32" s="189"/>
      <c r="AP32" s="189"/>
      <c r="AQ32" s="189"/>
      <c r="AR32" s="189"/>
      <c r="AS32" s="193"/>
      <c r="AT32" s="193"/>
      <c r="AU32" s="193"/>
      <c r="AV32" s="193"/>
      <c r="AW32" s="193"/>
      <c r="AX32" s="193"/>
      <c r="AY32" s="193"/>
      <c r="AZ32" s="193"/>
      <c r="BA32" s="193"/>
      <c r="BB32" s="189"/>
      <c r="BC32" s="193"/>
      <c r="BD32" s="189"/>
      <c r="BE32" s="193" t="s">
        <v>186</v>
      </c>
      <c r="BF32" s="189"/>
      <c r="BG32" s="189"/>
      <c r="BH32" s="189"/>
      <c r="BI32" s="189"/>
      <c r="BJ32" s="193"/>
      <c r="BK32" s="193"/>
      <c r="BL32" s="193"/>
      <c r="BM32" s="193"/>
      <c r="BN32" s="193"/>
      <c r="BO32" s="193"/>
      <c r="BP32" s="193"/>
      <c r="BQ32" s="193"/>
      <c r="BR32" s="189"/>
      <c r="BS32" s="189"/>
      <c r="BT32" s="189"/>
      <c r="BU32" s="189"/>
      <c r="BV32" s="189"/>
      <c r="BW32" s="189" t="s">
        <v>187</v>
      </c>
      <c r="BX32" s="189"/>
      <c r="BY32" s="189"/>
      <c r="BZ32" s="189"/>
      <c r="CA32" s="189"/>
      <c r="CB32" s="193"/>
      <c r="CC32" s="193"/>
      <c r="CD32" s="193"/>
      <c r="CE32" s="193"/>
      <c r="CF32" s="193"/>
      <c r="CG32" s="193"/>
      <c r="CH32" s="193"/>
      <c r="CI32" s="193"/>
      <c r="CJ32" s="193"/>
      <c r="CK32" s="193"/>
      <c r="CL32" s="193"/>
      <c r="CM32" s="193"/>
      <c r="CN32" s="193"/>
      <c r="CO32" s="193" t="s">
        <v>188</v>
      </c>
      <c r="CP32" s="193"/>
      <c r="CQ32" s="193"/>
      <c r="CR32" s="193"/>
      <c r="CS32" s="193"/>
      <c r="CT32" s="193"/>
      <c r="CU32" s="193"/>
      <c r="CV32" s="193"/>
      <c r="CW32" s="193"/>
      <c r="CX32" s="193"/>
      <c r="CY32" s="193"/>
      <c r="CZ32" s="193"/>
      <c r="DA32" s="193"/>
      <c r="DB32" s="193"/>
      <c r="DC32" s="193"/>
      <c r="DD32" s="193"/>
      <c r="DE32" s="193"/>
      <c r="DF32" s="193"/>
      <c r="DG32" s="193"/>
      <c r="DH32" s="193"/>
      <c r="DI32" s="190"/>
      <c r="DJ32" s="164"/>
      <c r="DK32" s="164"/>
      <c r="DL32" s="164"/>
      <c r="DM32" s="164"/>
      <c r="DN32" s="164"/>
      <c r="DO32" s="164"/>
    </row>
    <row r="33" spans="1:119" ht="13.5" customHeight="1" x14ac:dyDescent="0.15">
      <c r="A33" s="165"/>
      <c r="B33" s="191"/>
      <c r="C33" s="433" t="s">
        <v>189</v>
      </c>
      <c r="D33" s="433"/>
      <c r="E33" s="398" t="s">
        <v>190</v>
      </c>
      <c r="F33" s="398"/>
      <c r="G33" s="398"/>
      <c r="H33" s="398"/>
      <c r="I33" s="398"/>
      <c r="J33" s="398"/>
      <c r="K33" s="398"/>
      <c r="L33" s="398"/>
      <c r="M33" s="398"/>
      <c r="N33" s="398"/>
      <c r="O33" s="398"/>
      <c r="P33" s="398"/>
      <c r="Q33" s="398"/>
      <c r="R33" s="398"/>
      <c r="S33" s="398"/>
      <c r="T33" s="194"/>
      <c r="U33" s="433" t="s">
        <v>189</v>
      </c>
      <c r="V33" s="433"/>
      <c r="W33" s="398" t="s">
        <v>190</v>
      </c>
      <c r="X33" s="398"/>
      <c r="Y33" s="398"/>
      <c r="Z33" s="398"/>
      <c r="AA33" s="398"/>
      <c r="AB33" s="398"/>
      <c r="AC33" s="398"/>
      <c r="AD33" s="398"/>
      <c r="AE33" s="398"/>
      <c r="AF33" s="398"/>
      <c r="AG33" s="398"/>
      <c r="AH33" s="398"/>
      <c r="AI33" s="398"/>
      <c r="AJ33" s="398"/>
      <c r="AK33" s="398"/>
      <c r="AL33" s="194"/>
      <c r="AM33" s="433" t="s">
        <v>191</v>
      </c>
      <c r="AN33" s="433"/>
      <c r="AO33" s="398" t="s">
        <v>190</v>
      </c>
      <c r="AP33" s="398"/>
      <c r="AQ33" s="398"/>
      <c r="AR33" s="398"/>
      <c r="AS33" s="398"/>
      <c r="AT33" s="398"/>
      <c r="AU33" s="398"/>
      <c r="AV33" s="398"/>
      <c r="AW33" s="398"/>
      <c r="AX33" s="398"/>
      <c r="AY33" s="398"/>
      <c r="AZ33" s="398"/>
      <c r="BA33" s="398"/>
      <c r="BB33" s="398"/>
      <c r="BC33" s="398"/>
      <c r="BD33" s="195"/>
      <c r="BE33" s="398" t="s">
        <v>192</v>
      </c>
      <c r="BF33" s="398"/>
      <c r="BG33" s="398" t="s">
        <v>193</v>
      </c>
      <c r="BH33" s="398"/>
      <c r="BI33" s="398"/>
      <c r="BJ33" s="398"/>
      <c r="BK33" s="398"/>
      <c r="BL33" s="398"/>
      <c r="BM33" s="398"/>
      <c r="BN33" s="398"/>
      <c r="BO33" s="398"/>
      <c r="BP33" s="398"/>
      <c r="BQ33" s="398"/>
      <c r="BR33" s="398"/>
      <c r="BS33" s="398"/>
      <c r="BT33" s="398"/>
      <c r="BU33" s="398"/>
      <c r="BV33" s="195"/>
      <c r="BW33" s="433" t="s">
        <v>192</v>
      </c>
      <c r="BX33" s="433"/>
      <c r="BY33" s="398" t="s">
        <v>194</v>
      </c>
      <c r="BZ33" s="398"/>
      <c r="CA33" s="398"/>
      <c r="CB33" s="398"/>
      <c r="CC33" s="398"/>
      <c r="CD33" s="398"/>
      <c r="CE33" s="398"/>
      <c r="CF33" s="398"/>
      <c r="CG33" s="398"/>
      <c r="CH33" s="398"/>
      <c r="CI33" s="398"/>
      <c r="CJ33" s="398"/>
      <c r="CK33" s="398"/>
      <c r="CL33" s="398"/>
      <c r="CM33" s="398"/>
      <c r="CN33" s="194"/>
      <c r="CO33" s="433" t="s">
        <v>191</v>
      </c>
      <c r="CP33" s="433"/>
      <c r="CQ33" s="398" t="s">
        <v>195</v>
      </c>
      <c r="CR33" s="398"/>
      <c r="CS33" s="398"/>
      <c r="CT33" s="398"/>
      <c r="CU33" s="398"/>
      <c r="CV33" s="398"/>
      <c r="CW33" s="398"/>
      <c r="CX33" s="398"/>
      <c r="CY33" s="398"/>
      <c r="CZ33" s="398"/>
      <c r="DA33" s="398"/>
      <c r="DB33" s="398"/>
      <c r="DC33" s="398"/>
      <c r="DD33" s="398"/>
      <c r="DE33" s="398"/>
      <c r="DF33" s="194"/>
      <c r="DG33" s="594" t="s">
        <v>196</v>
      </c>
      <c r="DH33" s="594"/>
      <c r="DI33" s="196"/>
      <c r="DJ33" s="164"/>
      <c r="DK33" s="164"/>
      <c r="DL33" s="164"/>
      <c r="DM33" s="164"/>
      <c r="DN33" s="164"/>
      <c r="DO33" s="164"/>
    </row>
    <row r="34" spans="1:119" ht="32.25" customHeight="1" x14ac:dyDescent="0.15">
      <c r="A34" s="165"/>
      <c r="B34" s="191"/>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92"/>
      <c r="U34" s="595">
        <f>IF(W34="","",MAX(C34:D43)+1)</f>
        <v>2</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192"/>
      <c r="AM34" s="595">
        <f>IF(AO34="","",MAX(C34:D43,U34:V43)+1)</f>
        <v>5</v>
      </c>
      <c r="AN34" s="595"/>
      <c r="AO34" s="596" t="str">
        <f>IF('各会計、関係団体の財政状況及び健全化判断比率'!B31="","",'各会計、関係団体の財政状況及び健全化判断比率'!B31)</f>
        <v>中央簡易水道事業会計</v>
      </c>
      <c r="AP34" s="596"/>
      <c r="AQ34" s="596"/>
      <c r="AR34" s="596"/>
      <c r="AS34" s="596"/>
      <c r="AT34" s="596"/>
      <c r="AU34" s="596"/>
      <c r="AV34" s="596"/>
      <c r="AW34" s="596"/>
      <c r="AX34" s="596"/>
      <c r="AY34" s="596"/>
      <c r="AZ34" s="596"/>
      <c r="BA34" s="596"/>
      <c r="BB34" s="596"/>
      <c r="BC34" s="596"/>
      <c r="BD34" s="192"/>
      <c r="BE34" s="595">
        <f>IF(BG34="","",MAX(C34:D43,U34:V43,AM34:AN43)+1)</f>
        <v>6</v>
      </c>
      <c r="BF34" s="595"/>
      <c r="BG34" s="596" t="str">
        <f>IF('各会計、関係団体の財政状況及び健全化判断比率'!B32="","",'各会計、関係団体の財政状況及び健全化判断比率'!B32)</f>
        <v>北部簡易水道事業特別会計</v>
      </c>
      <c r="BH34" s="596"/>
      <c r="BI34" s="596"/>
      <c r="BJ34" s="596"/>
      <c r="BK34" s="596"/>
      <c r="BL34" s="596"/>
      <c r="BM34" s="596"/>
      <c r="BN34" s="596"/>
      <c r="BO34" s="596"/>
      <c r="BP34" s="596"/>
      <c r="BQ34" s="596"/>
      <c r="BR34" s="596"/>
      <c r="BS34" s="596"/>
      <c r="BT34" s="596"/>
      <c r="BU34" s="596"/>
      <c r="BV34" s="192"/>
      <c r="BW34" s="595">
        <f>IF(BY34="","",MAX(C34:D43,U34:V43,AM34:AN43,BE34:BF43)+1)</f>
        <v>8</v>
      </c>
      <c r="BX34" s="595"/>
      <c r="BY34" s="596" t="str">
        <f>IF('各会計、関係団体の財政状況及び健全化判断比率'!B68="","",'各会計、関係団体の財政状況及び健全化判断比率'!B68)</f>
        <v>名寄地区衛生施設事務組合</v>
      </c>
      <c r="BZ34" s="596"/>
      <c r="CA34" s="596"/>
      <c r="CB34" s="596"/>
      <c r="CC34" s="596"/>
      <c r="CD34" s="596"/>
      <c r="CE34" s="596"/>
      <c r="CF34" s="596"/>
      <c r="CG34" s="596"/>
      <c r="CH34" s="596"/>
      <c r="CI34" s="596"/>
      <c r="CJ34" s="596"/>
      <c r="CK34" s="596"/>
      <c r="CL34" s="596"/>
      <c r="CM34" s="596"/>
      <c r="CN34" s="192"/>
      <c r="CO34" s="595">
        <f>IF(CQ34="","",MAX(C34:D43,U34:V43,AM34:AN43,BE34:BF43,BW34:BX43)+1)</f>
        <v>12</v>
      </c>
      <c r="CP34" s="595"/>
      <c r="CQ34" s="596" t="str">
        <f>IF('各会計、関係団体の財政状況及び健全化判断比率'!BS7="","",'各会計、関係団体の財政状況及び健全化判断比率'!BS7)</f>
        <v>美深振興公社</v>
      </c>
      <c r="CR34" s="596"/>
      <c r="CS34" s="596"/>
      <c r="CT34" s="596"/>
      <c r="CU34" s="596"/>
      <c r="CV34" s="596"/>
      <c r="CW34" s="596"/>
      <c r="CX34" s="596"/>
      <c r="CY34" s="596"/>
      <c r="CZ34" s="596"/>
      <c r="DA34" s="596"/>
      <c r="DB34" s="596"/>
      <c r="DC34" s="596"/>
      <c r="DD34" s="596"/>
      <c r="DE34" s="596"/>
      <c r="DF34" s="189"/>
      <c r="DG34" s="597" t="str">
        <f>IF('各会計、関係団体の財政状況及び健全化判断比率'!BR7="","",'各会計、関係団体の財政状況及び健全化判断比率'!BR7)</f>
        <v/>
      </c>
      <c r="DH34" s="597"/>
      <c r="DI34" s="196"/>
      <c r="DJ34" s="164"/>
      <c r="DK34" s="164"/>
      <c r="DL34" s="164"/>
      <c r="DM34" s="164"/>
      <c r="DN34" s="164"/>
      <c r="DO34" s="164"/>
    </row>
    <row r="35" spans="1:119" ht="32.25" customHeight="1" x14ac:dyDescent="0.15">
      <c r="A35" s="165"/>
      <c r="B35" s="191"/>
      <c r="C35" s="595" t="str">
        <f>IF(E35="","",C34+1)</f>
        <v/>
      </c>
      <c r="D35" s="595"/>
      <c r="E35" s="596" t="str">
        <f>IF('各会計、関係団体の財政状況及び健全化判断比率'!B8="","",'各会計、関係団体の財政状況及び健全化判断比率'!B8)</f>
        <v/>
      </c>
      <c r="F35" s="596"/>
      <c r="G35" s="596"/>
      <c r="H35" s="596"/>
      <c r="I35" s="596"/>
      <c r="J35" s="596"/>
      <c r="K35" s="596"/>
      <c r="L35" s="596"/>
      <c r="M35" s="596"/>
      <c r="N35" s="596"/>
      <c r="O35" s="596"/>
      <c r="P35" s="596"/>
      <c r="Q35" s="596"/>
      <c r="R35" s="596"/>
      <c r="S35" s="596"/>
      <c r="T35" s="192"/>
      <c r="U35" s="595">
        <f>IF(W35="","",U34+1)</f>
        <v>3</v>
      </c>
      <c r="V35" s="595"/>
      <c r="W35" s="596" t="str">
        <f>IF('各会計、関係団体の財政状況及び健全化判断比率'!B29="","",'各会計、関係団体の財政状況及び健全化判断比率'!B29)</f>
        <v>介護保険特別会計</v>
      </c>
      <c r="X35" s="596"/>
      <c r="Y35" s="596"/>
      <c r="Z35" s="596"/>
      <c r="AA35" s="596"/>
      <c r="AB35" s="596"/>
      <c r="AC35" s="596"/>
      <c r="AD35" s="596"/>
      <c r="AE35" s="596"/>
      <c r="AF35" s="596"/>
      <c r="AG35" s="596"/>
      <c r="AH35" s="596"/>
      <c r="AI35" s="596"/>
      <c r="AJ35" s="596"/>
      <c r="AK35" s="596"/>
      <c r="AL35" s="192"/>
      <c r="AM35" s="595" t="str">
        <f t="shared" ref="AM35:AM43" si="0">IF(AO35="","",AM34+1)</f>
        <v/>
      </c>
      <c r="AN35" s="595"/>
      <c r="AO35" s="596"/>
      <c r="AP35" s="596"/>
      <c r="AQ35" s="596"/>
      <c r="AR35" s="596"/>
      <c r="AS35" s="596"/>
      <c r="AT35" s="596"/>
      <c r="AU35" s="596"/>
      <c r="AV35" s="596"/>
      <c r="AW35" s="596"/>
      <c r="AX35" s="596"/>
      <c r="AY35" s="596"/>
      <c r="AZ35" s="596"/>
      <c r="BA35" s="596"/>
      <c r="BB35" s="596"/>
      <c r="BC35" s="596"/>
      <c r="BD35" s="192"/>
      <c r="BE35" s="595">
        <f t="shared" ref="BE35:BE43" si="1">IF(BG35="","",BE34+1)</f>
        <v>7</v>
      </c>
      <c r="BF35" s="595"/>
      <c r="BG35" s="596" t="str">
        <f>IF('各会計、関係団体の財政状況及び健全化判断比率'!B33="","",'各会計、関係団体の財政状況及び健全化判断比率'!B33)</f>
        <v>下水道事業特別会計</v>
      </c>
      <c r="BH35" s="596"/>
      <c r="BI35" s="596"/>
      <c r="BJ35" s="596"/>
      <c r="BK35" s="596"/>
      <c r="BL35" s="596"/>
      <c r="BM35" s="596"/>
      <c r="BN35" s="596"/>
      <c r="BO35" s="596"/>
      <c r="BP35" s="596"/>
      <c r="BQ35" s="596"/>
      <c r="BR35" s="596"/>
      <c r="BS35" s="596"/>
      <c r="BT35" s="596"/>
      <c r="BU35" s="596"/>
      <c r="BV35" s="192"/>
      <c r="BW35" s="595">
        <f t="shared" ref="BW35:BW43" si="2">IF(BY35="","",BW34+1)</f>
        <v>9</v>
      </c>
      <c r="BX35" s="595"/>
      <c r="BY35" s="596" t="str">
        <f>IF('各会計、関係団体の財政状況及び健全化判断比率'!B69="","",'各会計、関係団体の財政状況及び健全化判断比率'!B69)</f>
        <v>上川北部消防事務組合</v>
      </c>
      <c r="BZ35" s="596"/>
      <c r="CA35" s="596"/>
      <c r="CB35" s="596"/>
      <c r="CC35" s="596"/>
      <c r="CD35" s="596"/>
      <c r="CE35" s="596"/>
      <c r="CF35" s="596"/>
      <c r="CG35" s="596"/>
      <c r="CH35" s="596"/>
      <c r="CI35" s="596"/>
      <c r="CJ35" s="596"/>
      <c r="CK35" s="596"/>
      <c r="CL35" s="596"/>
      <c r="CM35" s="596"/>
      <c r="CN35" s="192"/>
      <c r="CO35" s="595">
        <f t="shared" ref="CO35:CO43" si="3">IF(CQ35="","",CO34+1)</f>
        <v>13</v>
      </c>
      <c r="CP35" s="595"/>
      <c r="CQ35" s="596" t="str">
        <f>IF('各会計、関係団体の財政状況及び健全化判断比率'!BS8="","",'各会計、関係団体の財政状況及び健全化判断比率'!BS8)</f>
        <v>アウル</v>
      </c>
      <c r="CR35" s="596"/>
      <c r="CS35" s="596"/>
      <c r="CT35" s="596"/>
      <c r="CU35" s="596"/>
      <c r="CV35" s="596"/>
      <c r="CW35" s="596"/>
      <c r="CX35" s="596"/>
      <c r="CY35" s="596"/>
      <c r="CZ35" s="596"/>
      <c r="DA35" s="596"/>
      <c r="DB35" s="596"/>
      <c r="DC35" s="596"/>
      <c r="DD35" s="596"/>
      <c r="DE35" s="596"/>
      <c r="DF35" s="189"/>
      <c r="DG35" s="597" t="str">
        <f>IF('各会計、関係団体の財政状況及び健全化判断比率'!BR8="","",'各会計、関係団体の財政状況及び健全化判断比率'!BR8)</f>
        <v/>
      </c>
      <c r="DH35" s="597"/>
      <c r="DI35" s="196"/>
      <c r="DJ35" s="164"/>
      <c r="DK35" s="164"/>
      <c r="DL35" s="164"/>
      <c r="DM35" s="164"/>
      <c r="DN35" s="164"/>
      <c r="DO35" s="164"/>
    </row>
    <row r="36" spans="1:119" ht="32.25" customHeight="1" x14ac:dyDescent="0.15">
      <c r="A36" s="165"/>
      <c r="B36" s="191"/>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92"/>
      <c r="U36" s="595">
        <f t="shared" ref="U36:U43" si="4">IF(W36="","",U35+1)</f>
        <v>4</v>
      </c>
      <c r="V36" s="595"/>
      <c r="W36" s="596" t="str">
        <f>IF('各会計、関係団体の財政状況及び健全化判断比率'!B30="","",'各会計、関係団体の財政状況及び健全化判断比率'!B30)</f>
        <v>後期高齢者医療保険特別会計</v>
      </c>
      <c r="X36" s="596"/>
      <c r="Y36" s="596"/>
      <c r="Z36" s="596"/>
      <c r="AA36" s="596"/>
      <c r="AB36" s="596"/>
      <c r="AC36" s="596"/>
      <c r="AD36" s="596"/>
      <c r="AE36" s="596"/>
      <c r="AF36" s="596"/>
      <c r="AG36" s="596"/>
      <c r="AH36" s="596"/>
      <c r="AI36" s="596"/>
      <c r="AJ36" s="596"/>
      <c r="AK36" s="596"/>
      <c r="AL36" s="192"/>
      <c r="AM36" s="595" t="str">
        <f t="shared" si="0"/>
        <v/>
      </c>
      <c r="AN36" s="595"/>
      <c r="AO36" s="596"/>
      <c r="AP36" s="596"/>
      <c r="AQ36" s="596"/>
      <c r="AR36" s="596"/>
      <c r="AS36" s="596"/>
      <c r="AT36" s="596"/>
      <c r="AU36" s="596"/>
      <c r="AV36" s="596"/>
      <c r="AW36" s="596"/>
      <c r="AX36" s="596"/>
      <c r="AY36" s="596"/>
      <c r="AZ36" s="596"/>
      <c r="BA36" s="596"/>
      <c r="BB36" s="596"/>
      <c r="BC36" s="596"/>
      <c r="BD36" s="192"/>
      <c r="BE36" s="595" t="str">
        <f t="shared" si="1"/>
        <v/>
      </c>
      <c r="BF36" s="595"/>
      <c r="BG36" s="596"/>
      <c r="BH36" s="596"/>
      <c r="BI36" s="596"/>
      <c r="BJ36" s="596"/>
      <c r="BK36" s="596"/>
      <c r="BL36" s="596"/>
      <c r="BM36" s="596"/>
      <c r="BN36" s="596"/>
      <c r="BO36" s="596"/>
      <c r="BP36" s="596"/>
      <c r="BQ36" s="596"/>
      <c r="BR36" s="596"/>
      <c r="BS36" s="596"/>
      <c r="BT36" s="596"/>
      <c r="BU36" s="596"/>
      <c r="BV36" s="192"/>
      <c r="BW36" s="595">
        <f t="shared" si="2"/>
        <v>10</v>
      </c>
      <c r="BX36" s="595"/>
      <c r="BY36" s="596" t="str">
        <f>IF('各会計、関係団体の財政状況及び健全化判断比率'!B70="","",'各会計、関係団体の財政状況及び健全化判断比率'!B70)</f>
        <v>上川教育研修センター</v>
      </c>
      <c r="BZ36" s="596"/>
      <c r="CA36" s="596"/>
      <c r="CB36" s="596"/>
      <c r="CC36" s="596"/>
      <c r="CD36" s="596"/>
      <c r="CE36" s="596"/>
      <c r="CF36" s="596"/>
      <c r="CG36" s="596"/>
      <c r="CH36" s="596"/>
      <c r="CI36" s="596"/>
      <c r="CJ36" s="596"/>
      <c r="CK36" s="596"/>
      <c r="CL36" s="596"/>
      <c r="CM36" s="596"/>
      <c r="CN36" s="192"/>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F36" s="189"/>
      <c r="DG36" s="597" t="str">
        <f>IF('各会計、関係団体の財政状況及び健全化判断比率'!BR9="","",'各会計、関係団体の財政状況及び健全化判断比率'!BR9)</f>
        <v/>
      </c>
      <c r="DH36" s="597"/>
      <c r="DI36" s="196"/>
      <c r="DJ36" s="164"/>
      <c r="DK36" s="164"/>
      <c r="DL36" s="164"/>
      <c r="DM36" s="164"/>
      <c r="DN36" s="164"/>
      <c r="DO36" s="164"/>
    </row>
    <row r="37" spans="1:119" ht="32.25" customHeight="1" x14ac:dyDescent="0.15">
      <c r="A37" s="165"/>
      <c r="B37" s="191"/>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92"/>
      <c r="U37" s="595" t="str">
        <f t="shared" si="4"/>
        <v/>
      </c>
      <c r="V37" s="595"/>
      <c r="W37" s="596"/>
      <c r="X37" s="596"/>
      <c r="Y37" s="596"/>
      <c r="Z37" s="596"/>
      <c r="AA37" s="596"/>
      <c r="AB37" s="596"/>
      <c r="AC37" s="596"/>
      <c r="AD37" s="596"/>
      <c r="AE37" s="596"/>
      <c r="AF37" s="596"/>
      <c r="AG37" s="596"/>
      <c r="AH37" s="596"/>
      <c r="AI37" s="596"/>
      <c r="AJ37" s="596"/>
      <c r="AK37" s="596"/>
      <c r="AL37" s="192"/>
      <c r="AM37" s="595" t="str">
        <f t="shared" si="0"/>
        <v/>
      </c>
      <c r="AN37" s="595"/>
      <c r="AO37" s="596"/>
      <c r="AP37" s="596"/>
      <c r="AQ37" s="596"/>
      <c r="AR37" s="596"/>
      <c r="AS37" s="596"/>
      <c r="AT37" s="596"/>
      <c r="AU37" s="596"/>
      <c r="AV37" s="596"/>
      <c r="AW37" s="596"/>
      <c r="AX37" s="596"/>
      <c r="AY37" s="596"/>
      <c r="AZ37" s="596"/>
      <c r="BA37" s="596"/>
      <c r="BB37" s="596"/>
      <c r="BC37" s="596"/>
      <c r="BD37" s="192"/>
      <c r="BE37" s="595" t="str">
        <f t="shared" si="1"/>
        <v/>
      </c>
      <c r="BF37" s="595"/>
      <c r="BG37" s="596"/>
      <c r="BH37" s="596"/>
      <c r="BI37" s="596"/>
      <c r="BJ37" s="596"/>
      <c r="BK37" s="596"/>
      <c r="BL37" s="596"/>
      <c r="BM37" s="596"/>
      <c r="BN37" s="596"/>
      <c r="BO37" s="596"/>
      <c r="BP37" s="596"/>
      <c r="BQ37" s="596"/>
      <c r="BR37" s="596"/>
      <c r="BS37" s="596"/>
      <c r="BT37" s="596"/>
      <c r="BU37" s="596"/>
      <c r="BV37" s="192"/>
      <c r="BW37" s="595">
        <f t="shared" si="2"/>
        <v>11</v>
      </c>
      <c r="BX37" s="595"/>
      <c r="BY37" s="596" t="str">
        <f>IF('各会計、関係団体の財政状況及び健全化判断比率'!B71="","",'各会計、関係団体の財政状況及び健全化判断比率'!B71)</f>
        <v>上川広域滞納整理機構</v>
      </c>
      <c r="BZ37" s="596"/>
      <c r="CA37" s="596"/>
      <c r="CB37" s="596"/>
      <c r="CC37" s="596"/>
      <c r="CD37" s="596"/>
      <c r="CE37" s="596"/>
      <c r="CF37" s="596"/>
      <c r="CG37" s="596"/>
      <c r="CH37" s="596"/>
      <c r="CI37" s="596"/>
      <c r="CJ37" s="596"/>
      <c r="CK37" s="596"/>
      <c r="CL37" s="596"/>
      <c r="CM37" s="596"/>
      <c r="CN37" s="192"/>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F37" s="189"/>
      <c r="DG37" s="597" t="str">
        <f>IF('各会計、関係団体の財政状況及び健全化判断比率'!BR10="","",'各会計、関係団体の財政状況及び健全化判断比率'!BR10)</f>
        <v/>
      </c>
      <c r="DH37" s="597"/>
      <c r="DI37" s="196"/>
      <c r="DJ37" s="164"/>
      <c r="DK37" s="164"/>
      <c r="DL37" s="164"/>
      <c r="DM37" s="164"/>
      <c r="DN37" s="164"/>
      <c r="DO37" s="164"/>
    </row>
    <row r="38" spans="1:119" ht="32.25" customHeight="1" x14ac:dyDescent="0.15">
      <c r="A38" s="165"/>
      <c r="B38" s="191"/>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92"/>
      <c r="U38" s="595" t="str">
        <f t="shared" si="4"/>
        <v/>
      </c>
      <c r="V38" s="595"/>
      <c r="W38" s="596"/>
      <c r="X38" s="596"/>
      <c r="Y38" s="596"/>
      <c r="Z38" s="596"/>
      <c r="AA38" s="596"/>
      <c r="AB38" s="596"/>
      <c r="AC38" s="596"/>
      <c r="AD38" s="596"/>
      <c r="AE38" s="596"/>
      <c r="AF38" s="596"/>
      <c r="AG38" s="596"/>
      <c r="AH38" s="596"/>
      <c r="AI38" s="596"/>
      <c r="AJ38" s="596"/>
      <c r="AK38" s="596"/>
      <c r="AL38" s="192"/>
      <c r="AM38" s="595" t="str">
        <f t="shared" si="0"/>
        <v/>
      </c>
      <c r="AN38" s="595"/>
      <c r="AO38" s="596"/>
      <c r="AP38" s="596"/>
      <c r="AQ38" s="596"/>
      <c r="AR38" s="596"/>
      <c r="AS38" s="596"/>
      <c r="AT38" s="596"/>
      <c r="AU38" s="596"/>
      <c r="AV38" s="596"/>
      <c r="AW38" s="596"/>
      <c r="AX38" s="596"/>
      <c r="AY38" s="596"/>
      <c r="AZ38" s="596"/>
      <c r="BA38" s="596"/>
      <c r="BB38" s="596"/>
      <c r="BC38" s="596"/>
      <c r="BD38" s="192"/>
      <c r="BE38" s="595" t="str">
        <f t="shared" si="1"/>
        <v/>
      </c>
      <c r="BF38" s="595"/>
      <c r="BG38" s="596"/>
      <c r="BH38" s="596"/>
      <c r="BI38" s="596"/>
      <c r="BJ38" s="596"/>
      <c r="BK38" s="596"/>
      <c r="BL38" s="596"/>
      <c r="BM38" s="596"/>
      <c r="BN38" s="596"/>
      <c r="BO38" s="596"/>
      <c r="BP38" s="596"/>
      <c r="BQ38" s="596"/>
      <c r="BR38" s="596"/>
      <c r="BS38" s="596"/>
      <c r="BT38" s="596"/>
      <c r="BU38" s="596"/>
      <c r="BV38" s="192"/>
      <c r="BW38" s="595" t="str">
        <f t="shared" si="2"/>
        <v/>
      </c>
      <c r="BX38" s="595"/>
      <c r="BY38" s="596" t="str">
        <f>IF('各会計、関係団体の財政状況及び健全化判断比率'!B72="","",'各会計、関係団体の財政状況及び健全化判断比率'!B72)</f>
        <v/>
      </c>
      <c r="BZ38" s="596"/>
      <c r="CA38" s="596"/>
      <c r="CB38" s="596"/>
      <c r="CC38" s="596"/>
      <c r="CD38" s="596"/>
      <c r="CE38" s="596"/>
      <c r="CF38" s="596"/>
      <c r="CG38" s="596"/>
      <c r="CH38" s="596"/>
      <c r="CI38" s="596"/>
      <c r="CJ38" s="596"/>
      <c r="CK38" s="596"/>
      <c r="CL38" s="596"/>
      <c r="CM38" s="596"/>
      <c r="CN38" s="192"/>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F38" s="189"/>
      <c r="DG38" s="597" t="str">
        <f>IF('各会計、関係団体の財政状況及び健全化判断比率'!BR11="","",'各会計、関係団体の財政状況及び健全化判断比率'!BR11)</f>
        <v/>
      </c>
      <c r="DH38" s="597"/>
      <c r="DI38" s="196"/>
      <c r="DJ38" s="164"/>
      <c r="DK38" s="164"/>
      <c r="DL38" s="164"/>
      <c r="DM38" s="164"/>
      <c r="DN38" s="164"/>
      <c r="DO38" s="164"/>
    </row>
    <row r="39" spans="1:119" ht="32.25" customHeight="1" x14ac:dyDescent="0.15">
      <c r="A39" s="165"/>
      <c r="B39" s="191"/>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92"/>
      <c r="U39" s="595" t="str">
        <f t="shared" si="4"/>
        <v/>
      </c>
      <c r="V39" s="595"/>
      <c r="W39" s="596"/>
      <c r="X39" s="596"/>
      <c r="Y39" s="596"/>
      <c r="Z39" s="596"/>
      <c r="AA39" s="596"/>
      <c r="AB39" s="596"/>
      <c r="AC39" s="596"/>
      <c r="AD39" s="596"/>
      <c r="AE39" s="596"/>
      <c r="AF39" s="596"/>
      <c r="AG39" s="596"/>
      <c r="AH39" s="596"/>
      <c r="AI39" s="596"/>
      <c r="AJ39" s="596"/>
      <c r="AK39" s="596"/>
      <c r="AL39" s="192"/>
      <c r="AM39" s="595" t="str">
        <f t="shared" si="0"/>
        <v/>
      </c>
      <c r="AN39" s="595"/>
      <c r="AO39" s="596"/>
      <c r="AP39" s="596"/>
      <c r="AQ39" s="596"/>
      <c r="AR39" s="596"/>
      <c r="AS39" s="596"/>
      <c r="AT39" s="596"/>
      <c r="AU39" s="596"/>
      <c r="AV39" s="596"/>
      <c r="AW39" s="596"/>
      <c r="AX39" s="596"/>
      <c r="AY39" s="596"/>
      <c r="AZ39" s="596"/>
      <c r="BA39" s="596"/>
      <c r="BB39" s="596"/>
      <c r="BC39" s="596"/>
      <c r="BD39" s="192"/>
      <c r="BE39" s="595" t="str">
        <f t="shared" si="1"/>
        <v/>
      </c>
      <c r="BF39" s="595"/>
      <c r="BG39" s="596"/>
      <c r="BH39" s="596"/>
      <c r="BI39" s="596"/>
      <c r="BJ39" s="596"/>
      <c r="BK39" s="596"/>
      <c r="BL39" s="596"/>
      <c r="BM39" s="596"/>
      <c r="BN39" s="596"/>
      <c r="BO39" s="596"/>
      <c r="BP39" s="596"/>
      <c r="BQ39" s="596"/>
      <c r="BR39" s="596"/>
      <c r="BS39" s="596"/>
      <c r="BT39" s="596"/>
      <c r="BU39" s="596"/>
      <c r="BV39" s="192"/>
      <c r="BW39" s="595" t="str">
        <f t="shared" si="2"/>
        <v/>
      </c>
      <c r="BX39" s="595"/>
      <c r="BY39" s="596" t="str">
        <f>IF('各会計、関係団体の財政状況及び健全化判断比率'!B73="","",'各会計、関係団体の財政状況及び健全化判断比率'!B73)</f>
        <v/>
      </c>
      <c r="BZ39" s="596"/>
      <c r="CA39" s="596"/>
      <c r="CB39" s="596"/>
      <c r="CC39" s="596"/>
      <c r="CD39" s="596"/>
      <c r="CE39" s="596"/>
      <c r="CF39" s="596"/>
      <c r="CG39" s="596"/>
      <c r="CH39" s="596"/>
      <c r="CI39" s="596"/>
      <c r="CJ39" s="596"/>
      <c r="CK39" s="596"/>
      <c r="CL39" s="596"/>
      <c r="CM39" s="596"/>
      <c r="CN39" s="192"/>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F39" s="189"/>
      <c r="DG39" s="597" t="str">
        <f>IF('各会計、関係団体の財政状況及び健全化判断比率'!BR12="","",'各会計、関係団体の財政状況及び健全化判断比率'!BR12)</f>
        <v/>
      </c>
      <c r="DH39" s="597"/>
      <c r="DI39" s="196"/>
      <c r="DJ39" s="164"/>
      <c r="DK39" s="164"/>
      <c r="DL39" s="164"/>
      <c r="DM39" s="164"/>
      <c r="DN39" s="164"/>
      <c r="DO39" s="164"/>
    </row>
    <row r="40" spans="1:119" ht="32.25" customHeight="1" x14ac:dyDescent="0.15">
      <c r="A40" s="165"/>
      <c r="B40" s="191"/>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92"/>
      <c r="U40" s="595" t="str">
        <f t="shared" si="4"/>
        <v/>
      </c>
      <c r="V40" s="595"/>
      <c r="W40" s="596"/>
      <c r="X40" s="596"/>
      <c r="Y40" s="596"/>
      <c r="Z40" s="596"/>
      <c r="AA40" s="596"/>
      <c r="AB40" s="596"/>
      <c r="AC40" s="596"/>
      <c r="AD40" s="596"/>
      <c r="AE40" s="596"/>
      <c r="AF40" s="596"/>
      <c r="AG40" s="596"/>
      <c r="AH40" s="596"/>
      <c r="AI40" s="596"/>
      <c r="AJ40" s="596"/>
      <c r="AK40" s="596"/>
      <c r="AL40" s="192"/>
      <c r="AM40" s="595" t="str">
        <f t="shared" si="0"/>
        <v/>
      </c>
      <c r="AN40" s="595"/>
      <c r="AO40" s="596"/>
      <c r="AP40" s="596"/>
      <c r="AQ40" s="596"/>
      <c r="AR40" s="596"/>
      <c r="AS40" s="596"/>
      <c r="AT40" s="596"/>
      <c r="AU40" s="596"/>
      <c r="AV40" s="596"/>
      <c r="AW40" s="596"/>
      <c r="AX40" s="596"/>
      <c r="AY40" s="596"/>
      <c r="AZ40" s="596"/>
      <c r="BA40" s="596"/>
      <c r="BB40" s="596"/>
      <c r="BC40" s="596"/>
      <c r="BD40" s="192"/>
      <c r="BE40" s="595" t="str">
        <f t="shared" si="1"/>
        <v/>
      </c>
      <c r="BF40" s="595"/>
      <c r="BG40" s="596"/>
      <c r="BH40" s="596"/>
      <c r="BI40" s="596"/>
      <c r="BJ40" s="596"/>
      <c r="BK40" s="596"/>
      <c r="BL40" s="596"/>
      <c r="BM40" s="596"/>
      <c r="BN40" s="596"/>
      <c r="BO40" s="596"/>
      <c r="BP40" s="596"/>
      <c r="BQ40" s="596"/>
      <c r="BR40" s="596"/>
      <c r="BS40" s="596"/>
      <c r="BT40" s="596"/>
      <c r="BU40" s="596"/>
      <c r="BV40" s="192"/>
      <c r="BW40" s="595" t="str">
        <f t="shared" si="2"/>
        <v/>
      </c>
      <c r="BX40" s="595"/>
      <c r="BY40" s="596" t="str">
        <f>IF('各会計、関係団体の財政状況及び健全化判断比率'!B74="","",'各会計、関係団体の財政状況及び健全化判断比率'!B74)</f>
        <v/>
      </c>
      <c r="BZ40" s="596"/>
      <c r="CA40" s="596"/>
      <c r="CB40" s="596"/>
      <c r="CC40" s="596"/>
      <c r="CD40" s="596"/>
      <c r="CE40" s="596"/>
      <c r="CF40" s="596"/>
      <c r="CG40" s="596"/>
      <c r="CH40" s="596"/>
      <c r="CI40" s="596"/>
      <c r="CJ40" s="596"/>
      <c r="CK40" s="596"/>
      <c r="CL40" s="596"/>
      <c r="CM40" s="596"/>
      <c r="CN40" s="192"/>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F40" s="189"/>
      <c r="DG40" s="597" t="str">
        <f>IF('各会計、関係団体の財政状況及び健全化判断比率'!BR13="","",'各会計、関係団体の財政状況及び健全化判断比率'!BR13)</f>
        <v/>
      </c>
      <c r="DH40" s="597"/>
      <c r="DI40" s="196"/>
      <c r="DJ40" s="164"/>
      <c r="DK40" s="164"/>
      <c r="DL40" s="164"/>
      <c r="DM40" s="164"/>
      <c r="DN40" s="164"/>
      <c r="DO40" s="164"/>
    </row>
    <row r="41" spans="1:119" ht="32.25" customHeight="1" x14ac:dyDescent="0.15">
      <c r="A41" s="165"/>
      <c r="B41" s="191"/>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92"/>
      <c r="U41" s="595" t="str">
        <f t="shared" si="4"/>
        <v/>
      </c>
      <c r="V41" s="595"/>
      <c r="W41" s="596"/>
      <c r="X41" s="596"/>
      <c r="Y41" s="596"/>
      <c r="Z41" s="596"/>
      <c r="AA41" s="596"/>
      <c r="AB41" s="596"/>
      <c r="AC41" s="596"/>
      <c r="AD41" s="596"/>
      <c r="AE41" s="596"/>
      <c r="AF41" s="596"/>
      <c r="AG41" s="596"/>
      <c r="AH41" s="596"/>
      <c r="AI41" s="596"/>
      <c r="AJ41" s="596"/>
      <c r="AK41" s="596"/>
      <c r="AL41" s="192"/>
      <c r="AM41" s="595" t="str">
        <f t="shared" si="0"/>
        <v/>
      </c>
      <c r="AN41" s="595"/>
      <c r="AO41" s="596"/>
      <c r="AP41" s="596"/>
      <c r="AQ41" s="596"/>
      <c r="AR41" s="596"/>
      <c r="AS41" s="596"/>
      <c r="AT41" s="596"/>
      <c r="AU41" s="596"/>
      <c r="AV41" s="596"/>
      <c r="AW41" s="596"/>
      <c r="AX41" s="596"/>
      <c r="AY41" s="596"/>
      <c r="AZ41" s="596"/>
      <c r="BA41" s="596"/>
      <c r="BB41" s="596"/>
      <c r="BC41" s="596"/>
      <c r="BD41" s="192"/>
      <c r="BE41" s="595" t="str">
        <f t="shared" si="1"/>
        <v/>
      </c>
      <c r="BF41" s="595"/>
      <c r="BG41" s="596"/>
      <c r="BH41" s="596"/>
      <c r="BI41" s="596"/>
      <c r="BJ41" s="596"/>
      <c r="BK41" s="596"/>
      <c r="BL41" s="596"/>
      <c r="BM41" s="596"/>
      <c r="BN41" s="596"/>
      <c r="BO41" s="596"/>
      <c r="BP41" s="596"/>
      <c r="BQ41" s="596"/>
      <c r="BR41" s="596"/>
      <c r="BS41" s="596"/>
      <c r="BT41" s="596"/>
      <c r="BU41" s="596"/>
      <c r="BV41" s="192"/>
      <c r="BW41" s="595" t="str">
        <f t="shared" si="2"/>
        <v/>
      </c>
      <c r="BX41" s="595"/>
      <c r="BY41" s="596" t="str">
        <f>IF('各会計、関係団体の財政状況及び健全化判断比率'!B75="","",'各会計、関係団体の財政状況及び健全化判断比率'!B75)</f>
        <v/>
      </c>
      <c r="BZ41" s="596"/>
      <c r="CA41" s="596"/>
      <c r="CB41" s="596"/>
      <c r="CC41" s="596"/>
      <c r="CD41" s="596"/>
      <c r="CE41" s="596"/>
      <c r="CF41" s="596"/>
      <c r="CG41" s="596"/>
      <c r="CH41" s="596"/>
      <c r="CI41" s="596"/>
      <c r="CJ41" s="596"/>
      <c r="CK41" s="596"/>
      <c r="CL41" s="596"/>
      <c r="CM41" s="596"/>
      <c r="CN41" s="192"/>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F41" s="189"/>
      <c r="DG41" s="597" t="str">
        <f>IF('各会計、関係団体の財政状況及び健全化判断比率'!BR14="","",'各会計、関係団体の財政状況及び健全化判断比率'!BR14)</f>
        <v/>
      </c>
      <c r="DH41" s="597"/>
      <c r="DI41" s="196"/>
      <c r="DJ41" s="164"/>
      <c r="DK41" s="164"/>
      <c r="DL41" s="164"/>
      <c r="DM41" s="164"/>
      <c r="DN41" s="164"/>
      <c r="DO41" s="164"/>
    </row>
    <row r="42" spans="1:119" ht="32.25" customHeight="1" x14ac:dyDescent="0.15">
      <c r="A42" s="164"/>
      <c r="B42" s="191"/>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92"/>
      <c r="U42" s="595" t="str">
        <f t="shared" si="4"/>
        <v/>
      </c>
      <c r="V42" s="595"/>
      <c r="W42" s="596"/>
      <c r="X42" s="596"/>
      <c r="Y42" s="596"/>
      <c r="Z42" s="596"/>
      <c r="AA42" s="596"/>
      <c r="AB42" s="596"/>
      <c r="AC42" s="596"/>
      <c r="AD42" s="596"/>
      <c r="AE42" s="596"/>
      <c r="AF42" s="596"/>
      <c r="AG42" s="596"/>
      <c r="AH42" s="596"/>
      <c r="AI42" s="596"/>
      <c r="AJ42" s="596"/>
      <c r="AK42" s="596"/>
      <c r="AL42" s="192"/>
      <c r="AM42" s="595" t="str">
        <f t="shared" si="0"/>
        <v/>
      </c>
      <c r="AN42" s="595"/>
      <c r="AO42" s="596"/>
      <c r="AP42" s="596"/>
      <c r="AQ42" s="596"/>
      <c r="AR42" s="596"/>
      <c r="AS42" s="596"/>
      <c r="AT42" s="596"/>
      <c r="AU42" s="596"/>
      <c r="AV42" s="596"/>
      <c r="AW42" s="596"/>
      <c r="AX42" s="596"/>
      <c r="AY42" s="596"/>
      <c r="AZ42" s="596"/>
      <c r="BA42" s="596"/>
      <c r="BB42" s="596"/>
      <c r="BC42" s="596"/>
      <c r="BD42" s="192"/>
      <c r="BE42" s="595" t="str">
        <f t="shared" si="1"/>
        <v/>
      </c>
      <c r="BF42" s="595"/>
      <c r="BG42" s="596"/>
      <c r="BH42" s="596"/>
      <c r="BI42" s="596"/>
      <c r="BJ42" s="596"/>
      <c r="BK42" s="596"/>
      <c r="BL42" s="596"/>
      <c r="BM42" s="596"/>
      <c r="BN42" s="596"/>
      <c r="BO42" s="596"/>
      <c r="BP42" s="596"/>
      <c r="BQ42" s="596"/>
      <c r="BR42" s="596"/>
      <c r="BS42" s="596"/>
      <c r="BT42" s="596"/>
      <c r="BU42" s="596"/>
      <c r="BV42" s="192"/>
      <c r="BW42" s="595" t="str">
        <f t="shared" si="2"/>
        <v/>
      </c>
      <c r="BX42" s="595"/>
      <c r="BY42" s="596" t="str">
        <f>IF('各会計、関係団体の財政状況及び健全化判断比率'!B76="","",'各会計、関係団体の財政状況及び健全化判断比率'!B76)</f>
        <v/>
      </c>
      <c r="BZ42" s="596"/>
      <c r="CA42" s="596"/>
      <c r="CB42" s="596"/>
      <c r="CC42" s="596"/>
      <c r="CD42" s="596"/>
      <c r="CE42" s="596"/>
      <c r="CF42" s="596"/>
      <c r="CG42" s="596"/>
      <c r="CH42" s="596"/>
      <c r="CI42" s="596"/>
      <c r="CJ42" s="596"/>
      <c r="CK42" s="596"/>
      <c r="CL42" s="596"/>
      <c r="CM42" s="596"/>
      <c r="CN42" s="192"/>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F42" s="189"/>
      <c r="DG42" s="597" t="str">
        <f>IF('各会計、関係団体の財政状況及び健全化判断比率'!BR15="","",'各会計、関係団体の財政状況及び健全化判断比率'!BR15)</f>
        <v/>
      </c>
      <c r="DH42" s="597"/>
      <c r="DI42" s="196"/>
      <c r="DJ42" s="164"/>
      <c r="DK42" s="164"/>
      <c r="DL42" s="164"/>
      <c r="DM42" s="164"/>
      <c r="DN42" s="164"/>
      <c r="DO42" s="164"/>
    </row>
    <row r="43" spans="1:119" ht="32.25" customHeight="1" x14ac:dyDescent="0.15">
      <c r="A43" s="164"/>
      <c r="B43" s="191"/>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92"/>
      <c r="U43" s="595" t="str">
        <f t="shared" si="4"/>
        <v/>
      </c>
      <c r="V43" s="595"/>
      <c r="W43" s="596"/>
      <c r="X43" s="596"/>
      <c r="Y43" s="596"/>
      <c r="Z43" s="596"/>
      <c r="AA43" s="596"/>
      <c r="AB43" s="596"/>
      <c r="AC43" s="596"/>
      <c r="AD43" s="596"/>
      <c r="AE43" s="596"/>
      <c r="AF43" s="596"/>
      <c r="AG43" s="596"/>
      <c r="AH43" s="596"/>
      <c r="AI43" s="596"/>
      <c r="AJ43" s="596"/>
      <c r="AK43" s="596"/>
      <c r="AL43" s="192"/>
      <c r="AM43" s="595" t="str">
        <f t="shared" si="0"/>
        <v/>
      </c>
      <c r="AN43" s="595"/>
      <c r="AO43" s="596"/>
      <c r="AP43" s="596"/>
      <c r="AQ43" s="596"/>
      <c r="AR43" s="596"/>
      <c r="AS43" s="596"/>
      <c r="AT43" s="596"/>
      <c r="AU43" s="596"/>
      <c r="AV43" s="596"/>
      <c r="AW43" s="596"/>
      <c r="AX43" s="596"/>
      <c r="AY43" s="596"/>
      <c r="AZ43" s="596"/>
      <c r="BA43" s="596"/>
      <c r="BB43" s="596"/>
      <c r="BC43" s="596"/>
      <c r="BD43" s="192"/>
      <c r="BE43" s="595" t="str">
        <f t="shared" si="1"/>
        <v/>
      </c>
      <c r="BF43" s="595"/>
      <c r="BG43" s="596"/>
      <c r="BH43" s="596"/>
      <c r="BI43" s="596"/>
      <c r="BJ43" s="596"/>
      <c r="BK43" s="596"/>
      <c r="BL43" s="596"/>
      <c r="BM43" s="596"/>
      <c r="BN43" s="596"/>
      <c r="BO43" s="596"/>
      <c r="BP43" s="596"/>
      <c r="BQ43" s="596"/>
      <c r="BR43" s="596"/>
      <c r="BS43" s="596"/>
      <c r="BT43" s="596"/>
      <c r="BU43" s="596"/>
      <c r="BV43" s="192"/>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192"/>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F43" s="189"/>
      <c r="DG43" s="597" t="str">
        <f>IF('各会計、関係団体の財政状況及び健全化判断比率'!BR16="","",'各会計、関係団体の財政状況及び健全化判断比率'!BR16)</f>
        <v/>
      </c>
      <c r="DH43" s="597"/>
      <c r="DI43" s="196"/>
      <c r="DJ43" s="164"/>
      <c r="DK43" s="164"/>
      <c r="DL43" s="164"/>
      <c r="DM43" s="164"/>
      <c r="DN43" s="164"/>
      <c r="DO43" s="164"/>
    </row>
    <row r="44" spans="1:119" ht="13.5" customHeight="1" thickBot="1" x14ac:dyDescent="0.2">
      <c r="A44" s="164"/>
      <c r="B44" s="197"/>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8"/>
      <c r="DF44" s="198"/>
      <c r="DG44" s="198"/>
      <c r="DH44" s="198"/>
      <c r="DI44" s="199"/>
      <c r="DJ44" s="164"/>
      <c r="DK44" s="164"/>
      <c r="DL44" s="164"/>
      <c r="DM44" s="164"/>
      <c r="DN44" s="164"/>
      <c r="DO44" s="164"/>
    </row>
    <row r="45" spans="1:119" x14ac:dyDescent="0.15">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4"/>
      <c r="CJ45" s="164"/>
      <c r="CK45" s="164"/>
      <c r="CL45" s="164"/>
      <c r="CM45" s="164"/>
      <c r="CN45" s="164"/>
      <c r="CO45" s="164"/>
      <c r="CP45" s="164"/>
      <c r="CQ45" s="164"/>
      <c r="CR45" s="164"/>
      <c r="CS45" s="164"/>
      <c r="CT45" s="164"/>
      <c r="CU45" s="164"/>
      <c r="CV45" s="164"/>
      <c r="CW45" s="164"/>
      <c r="CX45" s="164"/>
      <c r="CY45" s="164"/>
      <c r="CZ45" s="164"/>
      <c r="DA45" s="164"/>
      <c r="DB45" s="164"/>
      <c r="DC45" s="164"/>
      <c r="DD45" s="164"/>
      <c r="DE45" s="164"/>
      <c r="DF45" s="164"/>
      <c r="DG45" s="164"/>
      <c r="DH45" s="164"/>
      <c r="DI45" s="164"/>
      <c r="DJ45" s="164"/>
      <c r="DK45" s="164"/>
      <c r="DL45" s="164"/>
      <c r="DM45" s="164"/>
      <c r="DN45" s="164"/>
      <c r="DO45" s="164"/>
    </row>
    <row r="46" spans="1:119" x14ac:dyDescent="0.15">
      <c r="B46" s="164" t="s">
        <v>197</v>
      </c>
      <c r="C46" s="164"/>
      <c r="D46" s="164"/>
      <c r="E46" s="164" t="s">
        <v>198</v>
      </c>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4"/>
      <c r="CV46" s="164"/>
      <c r="CW46" s="164"/>
      <c r="CX46" s="164"/>
      <c r="CY46" s="164"/>
      <c r="CZ46" s="164"/>
      <c r="DA46" s="164"/>
      <c r="DB46" s="164"/>
      <c r="DC46" s="164"/>
      <c r="DD46" s="164"/>
      <c r="DE46" s="164"/>
      <c r="DF46" s="164"/>
      <c r="DG46" s="164"/>
      <c r="DH46" s="164"/>
      <c r="DI46" s="164"/>
    </row>
    <row r="47" spans="1:119" x14ac:dyDescent="0.15">
      <c r="B47" s="164"/>
      <c r="C47" s="164"/>
      <c r="D47" s="164"/>
      <c r="E47" s="164" t="s">
        <v>199</v>
      </c>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4"/>
      <c r="CJ47" s="164"/>
      <c r="CK47" s="164"/>
      <c r="CL47" s="164"/>
      <c r="CM47" s="164"/>
      <c r="CN47" s="164"/>
      <c r="CO47" s="164"/>
      <c r="CP47" s="164"/>
      <c r="CQ47" s="164"/>
      <c r="CR47" s="164"/>
      <c r="CS47" s="164"/>
      <c r="CT47" s="164"/>
      <c r="CU47" s="164"/>
      <c r="CV47" s="164"/>
      <c r="CW47" s="164"/>
      <c r="CX47" s="164"/>
      <c r="CY47" s="164"/>
      <c r="CZ47" s="164"/>
      <c r="DA47" s="164"/>
      <c r="DB47" s="164"/>
      <c r="DC47" s="164"/>
      <c r="DD47" s="164"/>
      <c r="DE47" s="164"/>
      <c r="DF47" s="164"/>
      <c r="DG47" s="164"/>
      <c r="DH47" s="164"/>
      <c r="DI47" s="164"/>
    </row>
    <row r="48" spans="1:119" x14ac:dyDescent="0.15">
      <c r="B48" s="164"/>
      <c r="C48" s="164"/>
      <c r="D48" s="164"/>
      <c r="E48" s="164" t="s">
        <v>200</v>
      </c>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164"/>
      <c r="CS48" s="164"/>
      <c r="CT48" s="164"/>
      <c r="CU48" s="164"/>
      <c r="CV48" s="164"/>
      <c r="CW48" s="164"/>
      <c r="CX48" s="164"/>
      <c r="CY48" s="164"/>
      <c r="CZ48" s="164"/>
      <c r="DA48" s="164"/>
      <c r="DB48" s="164"/>
      <c r="DC48" s="164"/>
      <c r="DD48" s="164"/>
      <c r="DE48" s="164"/>
      <c r="DF48" s="164"/>
      <c r="DG48" s="164"/>
      <c r="DH48" s="164"/>
      <c r="DI48" s="164"/>
    </row>
    <row r="49" spans="5:5" x14ac:dyDescent="0.15">
      <c r="E49" s="200" t="s">
        <v>201</v>
      </c>
    </row>
    <row r="50" spans="5:5" x14ac:dyDescent="0.15">
      <c r="E50" s="166" t="s">
        <v>202</v>
      </c>
    </row>
    <row r="51" spans="5:5" x14ac:dyDescent="0.15">
      <c r="E51" s="166" t="s">
        <v>203</v>
      </c>
    </row>
    <row r="52" spans="5:5" x14ac:dyDescent="0.15">
      <c r="E52" s="166" t="s">
        <v>204</v>
      </c>
    </row>
    <row r="53" spans="5:5" x14ac:dyDescent="0.15">
      <c r="E53" s="166"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1beCZ3hj4zUpu2kDrh3lf5gaXCPTBAqzFNpVN0TN/9ZBga4+scuk3kTRbWfLgeBgaeLoklIFLB+TfjET02o/A==" saltValue="YjBc/13TeEfZSsiORJW+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187" t="s">
        <v>550</v>
      </c>
      <c r="D34" s="1187"/>
      <c r="E34" s="1188"/>
      <c r="F34" s="32">
        <v>10.63</v>
      </c>
      <c r="G34" s="33">
        <v>10.66</v>
      </c>
      <c r="H34" s="33">
        <v>10.99</v>
      </c>
      <c r="I34" s="33">
        <v>10.76</v>
      </c>
      <c r="J34" s="34">
        <v>9.74</v>
      </c>
      <c r="K34" s="22"/>
      <c r="L34" s="22"/>
      <c r="M34" s="22"/>
      <c r="N34" s="22"/>
      <c r="O34" s="22"/>
      <c r="P34" s="22"/>
    </row>
    <row r="35" spans="1:16" ht="39" customHeight="1" x14ac:dyDescent="0.15">
      <c r="A35" s="22"/>
      <c r="B35" s="35"/>
      <c r="C35" s="1181" t="s">
        <v>551</v>
      </c>
      <c r="D35" s="1182"/>
      <c r="E35" s="1183"/>
      <c r="F35" s="36">
        <v>7.87</v>
      </c>
      <c r="G35" s="37">
        <v>8.48</v>
      </c>
      <c r="H35" s="37">
        <v>8.67</v>
      </c>
      <c r="I35" s="37">
        <v>8.0399999999999991</v>
      </c>
      <c r="J35" s="38">
        <v>8.65</v>
      </c>
      <c r="K35" s="22"/>
      <c r="L35" s="22"/>
      <c r="M35" s="22"/>
      <c r="N35" s="22"/>
      <c r="O35" s="22"/>
      <c r="P35" s="22"/>
    </row>
    <row r="36" spans="1:16" ht="39" customHeight="1" x14ac:dyDescent="0.15">
      <c r="A36" s="22"/>
      <c r="B36" s="35"/>
      <c r="C36" s="1181" t="s">
        <v>552</v>
      </c>
      <c r="D36" s="1182"/>
      <c r="E36" s="1183"/>
      <c r="F36" s="36">
        <v>1.04</v>
      </c>
      <c r="G36" s="37">
        <v>0.75</v>
      </c>
      <c r="H36" s="37">
        <v>0.08</v>
      </c>
      <c r="I36" s="37">
        <v>0.25</v>
      </c>
      <c r="J36" s="38">
        <v>0.41</v>
      </c>
      <c r="K36" s="22"/>
      <c r="L36" s="22"/>
      <c r="M36" s="22"/>
      <c r="N36" s="22"/>
      <c r="O36" s="22"/>
      <c r="P36" s="22"/>
    </row>
    <row r="37" spans="1:16" ht="39" customHeight="1" x14ac:dyDescent="0.15">
      <c r="A37" s="22"/>
      <c r="B37" s="35"/>
      <c r="C37" s="1181" t="s">
        <v>553</v>
      </c>
      <c r="D37" s="1182"/>
      <c r="E37" s="1183"/>
      <c r="F37" s="36">
        <v>0.12</v>
      </c>
      <c r="G37" s="37">
        <v>0</v>
      </c>
      <c r="H37" s="37">
        <v>0.23</v>
      </c>
      <c r="I37" s="37">
        <v>0.26</v>
      </c>
      <c r="J37" s="38">
        <v>0.3</v>
      </c>
      <c r="K37" s="22"/>
      <c r="L37" s="22"/>
      <c r="M37" s="22"/>
      <c r="N37" s="22"/>
      <c r="O37" s="22"/>
      <c r="P37" s="22"/>
    </row>
    <row r="38" spans="1:16" ht="39" customHeight="1" x14ac:dyDescent="0.15">
      <c r="A38" s="22"/>
      <c r="B38" s="35"/>
      <c r="C38" s="1181" t="s">
        <v>554</v>
      </c>
      <c r="D38" s="1182"/>
      <c r="E38" s="1183"/>
      <c r="F38" s="36">
        <v>0</v>
      </c>
      <c r="G38" s="37">
        <v>0</v>
      </c>
      <c r="H38" s="37">
        <v>0</v>
      </c>
      <c r="I38" s="37">
        <v>0</v>
      </c>
      <c r="J38" s="38">
        <v>0</v>
      </c>
      <c r="K38" s="22"/>
      <c r="L38" s="22"/>
      <c r="M38" s="22"/>
      <c r="N38" s="22"/>
      <c r="O38" s="22"/>
      <c r="P38" s="22"/>
    </row>
    <row r="39" spans="1:16" ht="39" customHeight="1" x14ac:dyDescent="0.15">
      <c r="A39" s="22"/>
      <c r="B39" s="35"/>
      <c r="C39" s="1181" t="s">
        <v>555</v>
      </c>
      <c r="D39" s="1182"/>
      <c r="E39" s="1183"/>
      <c r="F39" s="36">
        <v>0</v>
      </c>
      <c r="G39" s="37">
        <v>0</v>
      </c>
      <c r="H39" s="37">
        <v>0</v>
      </c>
      <c r="I39" s="37">
        <v>0</v>
      </c>
      <c r="J39" s="38">
        <v>0</v>
      </c>
      <c r="K39" s="22"/>
      <c r="L39" s="22"/>
      <c r="M39" s="22"/>
      <c r="N39" s="22"/>
      <c r="O39" s="22"/>
      <c r="P39" s="22"/>
    </row>
    <row r="40" spans="1:16" ht="39" customHeight="1" x14ac:dyDescent="0.15">
      <c r="A40" s="22"/>
      <c r="B40" s="35"/>
      <c r="C40" s="1181" t="s">
        <v>556</v>
      </c>
      <c r="D40" s="1182"/>
      <c r="E40" s="1183"/>
      <c r="F40" s="36">
        <v>0</v>
      </c>
      <c r="G40" s="37">
        <v>0</v>
      </c>
      <c r="H40" s="37">
        <v>0</v>
      </c>
      <c r="I40" s="37">
        <v>0</v>
      </c>
      <c r="J40" s="38">
        <v>0</v>
      </c>
      <c r="K40" s="22"/>
      <c r="L40" s="22"/>
      <c r="M40" s="22"/>
      <c r="N40" s="22"/>
      <c r="O40" s="22"/>
      <c r="P40" s="22"/>
    </row>
    <row r="41" spans="1:16" ht="39" customHeight="1" x14ac:dyDescent="0.15">
      <c r="A41" s="22"/>
      <c r="B41" s="35"/>
      <c r="C41" s="1181"/>
      <c r="D41" s="1182"/>
      <c r="E41" s="1183"/>
      <c r="F41" s="36"/>
      <c r="G41" s="37"/>
      <c r="H41" s="37"/>
      <c r="I41" s="37"/>
      <c r="J41" s="38"/>
      <c r="K41" s="22"/>
      <c r="L41" s="22"/>
      <c r="M41" s="22"/>
      <c r="N41" s="22"/>
      <c r="O41" s="22"/>
      <c r="P41" s="22"/>
    </row>
    <row r="42" spans="1:16" ht="39" customHeight="1" x14ac:dyDescent="0.15">
      <c r="A42" s="22"/>
      <c r="B42" s="39"/>
      <c r="C42" s="1181" t="s">
        <v>557</v>
      </c>
      <c r="D42" s="1182"/>
      <c r="E42" s="1183"/>
      <c r="F42" s="36" t="s">
        <v>498</v>
      </c>
      <c r="G42" s="37" t="s">
        <v>498</v>
      </c>
      <c r="H42" s="37" t="s">
        <v>498</v>
      </c>
      <c r="I42" s="37" t="s">
        <v>498</v>
      </c>
      <c r="J42" s="38" t="s">
        <v>498</v>
      </c>
      <c r="K42" s="22"/>
      <c r="L42" s="22"/>
      <c r="M42" s="22"/>
      <c r="N42" s="22"/>
      <c r="O42" s="22"/>
      <c r="P42" s="22"/>
    </row>
    <row r="43" spans="1:16" ht="39" customHeight="1" thickBot="1" x14ac:dyDescent="0.2">
      <c r="A43" s="22"/>
      <c r="B43" s="40"/>
      <c r="C43" s="1184" t="s">
        <v>558</v>
      </c>
      <c r="D43" s="1185"/>
      <c r="E43" s="1186"/>
      <c r="F43" s="41" t="s">
        <v>498</v>
      </c>
      <c r="G43" s="42" t="s">
        <v>498</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XagNETIaxt4qdG6b16rFdlozlgTLSr2agmsOHjy1eolPNNPYJCzAoFgsKW5yfJ0rkKIsosnBKRG0yHUlKjR0A==" saltValue="lqZXJBUqJfct6WTLFoAz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5" zoomScaleNormal="75"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478</v>
      </c>
      <c r="L45" s="60">
        <v>468</v>
      </c>
      <c r="M45" s="60">
        <v>486</v>
      </c>
      <c r="N45" s="60">
        <v>521</v>
      </c>
      <c r="O45" s="61">
        <v>518</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498</v>
      </c>
      <c r="L46" s="64" t="s">
        <v>498</v>
      </c>
      <c r="M46" s="64" t="s">
        <v>498</v>
      </c>
      <c r="N46" s="64" t="s">
        <v>498</v>
      </c>
      <c r="O46" s="65" t="s">
        <v>498</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498</v>
      </c>
      <c r="L47" s="64" t="s">
        <v>498</v>
      </c>
      <c r="M47" s="64" t="s">
        <v>498</v>
      </c>
      <c r="N47" s="64" t="s">
        <v>498</v>
      </c>
      <c r="O47" s="65" t="s">
        <v>498</v>
      </c>
      <c r="P47" s="48"/>
      <c r="Q47" s="48"/>
      <c r="R47" s="48"/>
      <c r="S47" s="48"/>
      <c r="T47" s="48"/>
      <c r="U47" s="48"/>
    </row>
    <row r="48" spans="1:21" ht="30.75" customHeight="1" x14ac:dyDescent="0.15">
      <c r="A48" s="48"/>
      <c r="B48" s="1199"/>
      <c r="C48" s="1200"/>
      <c r="D48" s="62"/>
      <c r="E48" s="1191" t="s">
        <v>15</v>
      </c>
      <c r="F48" s="1191"/>
      <c r="G48" s="1191"/>
      <c r="H48" s="1191"/>
      <c r="I48" s="1191"/>
      <c r="J48" s="1192"/>
      <c r="K48" s="63">
        <v>181</v>
      </c>
      <c r="L48" s="64">
        <v>182</v>
      </c>
      <c r="M48" s="64">
        <v>167</v>
      </c>
      <c r="N48" s="64">
        <v>159</v>
      </c>
      <c r="O48" s="65">
        <v>148</v>
      </c>
      <c r="P48" s="48"/>
      <c r="Q48" s="48"/>
      <c r="R48" s="48"/>
      <c r="S48" s="48"/>
      <c r="T48" s="48"/>
      <c r="U48" s="48"/>
    </row>
    <row r="49" spans="1:21" ht="30.75" customHeight="1" x14ac:dyDescent="0.15">
      <c r="A49" s="48"/>
      <c r="B49" s="1199"/>
      <c r="C49" s="1200"/>
      <c r="D49" s="62"/>
      <c r="E49" s="1191" t="s">
        <v>16</v>
      </c>
      <c r="F49" s="1191"/>
      <c r="G49" s="1191"/>
      <c r="H49" s="1191"/>
      <c r="I49" s="1191"/>
      <c r="J49" s="1192"/>
      <c r="K49" s="63">
        <v>9</v>
      </c>
      <c r="L49" s="64">
        <v>10</v>
      </c>
      <c r="M49" s="64">
        <v>10</v>
      </c>
      <c r="N49" s="64">
        <v>10</v>
      </c>
      <c r="O49" s="65">
        <v>9</v>
      </c>
      <c r="P49" s="48"/>
      <c r="Q49" s="48"/>
      <c r="R49" s="48"/>
      <c r="S49" s="48"/>
      <c r="T49" s="48"/>
      <c r="U49" s="48"/>
    </row>
    <row r="50" spans="1:21" ht="30.75" customHeight="1" x14ac:dyDescent="0.15">
      <c r="A50" s="48"/>
      <c r="B50" s="1199"/>
      <c r="C50" s="1200"/>
      <c r="D50" s="62"/>
      <c r="E50" s="1191" t="s">
        <v>17</v>
      </c>
      <c r="F50" s="1191"/>
      <c r="G50" s="1191"/>
      <c r="H50" s="1191"/>
      <c r="I50" s="1191"/>
      <c r="J50" s="1192"/>
      <c r="K50" s="63">
        <v>19</v>
      </c>
      <c r="L50" s="64">
        <v>19</v>
      </c>
      <c r="M50" s="64">
        <v>13</v>
      </c>
      <c r="N50" s="64">
        <v>1</v>
      </c>
      <c r="O50" s="65">
        <v>1</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498</v>
      </c>
      <c r="L51" s="64">
        <v>0</v>
      </c>
      <c r="M51" s="64" t="s">
        <v>498</v>
      </c>
      <c r="N51" s="64">
        <v>0</v>
      </c>
      <c r="O51" s="65">
        <v>0</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448</v>
      </c>
      <c r="L52" s="64">
        <v>450</v>
      </c>
      <c r="M52" s="64">
        <v>450</v>
      </c>
      <c r="N52" s="64">
        <v>489</v>
      </c>
      <c r="O52" s="65">
        <v>510</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239</v>
      </c>
      <c r="L53" s="69">
        <v>229</v>
      </c>
      <c r="M53" s="69">
        <v>226</v>
      </c>
      <c r="N53" s="69">
        <v>202</v>
      </c>
      <c r="O53" s="70">
        <v>166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JDfma36IYoB6ZAOqU6RUDrLKUlfaP0US/30BsA73PG3n8mPUs5hZ6VBbTXF0DNdgmCXS1LyJ9+CJ+0S1jNq6Q==" saltValue="B72XXOYUTrmpt6r/HNZRx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election sqref="A1:XFD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541</v>
      </c>
      <c r="J40" s="79" t="s">
        <v>542</v>
      </c>
      <c r="K40" s="79" t="s">
        <v>543</v>
      </c>
      <c r="L40" s="79" t="s">
        <v>544</v>
      </c>
      <c r="M40" s="80" t="s">
        <v>545</v>
      </c>
    </row>
    <row r="41" spans="2:13" ht="27.75" customHeight="1" x14ac:dyDescent="0.15">
      <c r="B41" s="1205" t="s">
        <v>24</v>
      </c>
      <c r="C41" s="1206"/>
      <c r="D41" s="81"/>
      <c r="E41" s="1211" t="s">
        <v>25</v>
      </c>
      <c r="F41" s="1211"/>
      <c r="G41" s="1211"/>
      <c r="H41" s="1212"/>
      <c r="I41" s="82">
        <v>4631</v>
      </c>
      <c r="J41" s="83">
        <v>5429</v>
      </c>
      <c r="K41" s="83">
        <v>5331</v>
      </c>
      <c r="L41" s="83">
        <v>5229</v>
      </c>
      <c r="M41" s="84">
        <v>5328</v>
      </c>
    </row>
    <row r="42" spans="2:13" ht="27.75" customHeight="1" x14ac:dyDescent="0.15">
      <c r="B42" s="1207"/>
      <c r="C42" s="1208"/>
      <c r="D42" s="85"/>
      <c r="E42" s="1213" t="s">
        <v>26</v>
      </c>
      <c r="F42" s="1213"/>
      <c r="G42" s="1213"/>
      <c r="H42" s="1214"/>
      <c r="I42" s="86">
        <v>35</v>
      </c>
      <c r="J42" s="87">
        <v>64</v>
      </c>
      <c r="K42" s="87">
        <v>47</v>
      </c>
      <c r="L42" s="87">
        <v>34</v>
      </c>
      <c r="M42" s="88">
        <v>32</v>
      </c>
    </row>
    <row r="43" spans="2:13" ht="27.75" customHeight="1" x14ac:dyDescent="0.15">
      <c r="B43" s="1207"/>
      <c r="C43" s="1208"/>
      <c r="D43" s="85"/>
      <c r="E43" s="1213" t="s">
        <v>27</v>
      </c>
      <c r="F43" s="1213"/>
      <c r="G43" s="1213"/>
      <c r="H43" s="1214"/>
      <c r="I43" s="86">
        <v>1362</v>
      </c>
      <c r="J43" s="87">
        <v>1236</v>
      </c>
      <c r="K43" s="87">
        <v>1128</v>
      </c>
      <c r="L43" s="87">
        <v>1044</v>
      </c>
      <c r="M43" s="88">
        <v>972</v>
      </c>
    </row>
    <row r="44" spans="2:13" ht="27.75" customHeight="1" x14ac:dyDescent="0.15">
      <c r="B44" s="1207"/>
      <c r="C44" s="1208"/>
      <c r="D44" s="85"/>
      <c r="E44" s="1213" t="s">
        <v>28</v>
      </c>
      <c r="F44" s="1213"/>
      <c r="G44" s="1213"/>
      <c r="H44" s="1214"/>
      <c r="I44" s="86">
        <v>40</v>
      </c>
      <c r="J44" s="87">
        <v>30</v>
      </c>
      <c r="K44" s="87">
        <v>21</v>
      </c>
      <c r="L44" s="87">
        <v>11</v>
      </c>
      <c r="M44" s="88">
        <v>2</v>
      </c>
    </row>
    <row r="45" spans="2:13" ht="27.75" customHeight="1" x14ac:dyDescent="0.15">
      <c r="B45" s="1207"/>
      <c r="C45" s="1208"/>
      <c r="D45" s="85"/>
      <c r="E45" s="1213" t="s">
        <v>29</v>
      </c>
      <c r="F45" s="1213"/>
      <c r="G45" s="1213"/>
      <c r="H45" s="1214"/>
      <c r="I45" s="86">
        <v>1151</v>
      </c>
      <c r="J45" s="87">
        <v>1044</v>
      </c>
      <c r="K45" s="87">
        <v>1037</v>
      </c>
      <c r="L45" s="87">
        <v>1027</v>
      </c>
      <c r="M45" s="88">
        <v>997</v>
      </c>
    </row>
    <row r="46" spans="2:13" ht="27.75" customHeight="1" x14ac:dyDescent="0.15">
      <c r="B46" s="1207"/>
      <c r="C46" s="1208"/>
      <c r="D46" s="89"/>
      <c r="E46" s="1213" t="s">
        <v>30</v>
      </c>
      <c r="F46" s="1213"/>
      <c r="G46" s="1213"/>
      <c r="H46" s="1214"/>
      <c r="I46" s="86" t="s">
        <v>498</v>
      </c>
      <c r="J46" s="87" t="s">
        <v>498</v>
      </c>
      <c r="K46" s="87" t="s">
        <v>498</v>
      </c>
      <c r="L46" s="87" t="s">
        <v>498</v>
      </c>
      <c r="M46" s="88" t="s">
        <v>498</v>
      </c>
    </row>
    <row r="47" spans="2:13" ht="27.75" customHeight="1" x14ac:dyDescent="0.15">
      <c r="B47" s="1207"/>
      <c r="C47" s="1208"/>
      <c r="D47" s="90"/>
      <c r="E47" s="1215" t="s">
        <v>31</v>
      </c>
      <c r="F47" s="1216"/>
      <c r="G47" s="1216"/>
      <c r="H47" s="1217"/>
      <c r="I47" s="86" t="s">
        <v>498</v>
      </c>
      <c r="J47" s="87" t="s">
        <v>498</v>
      </c>
      <c r="K47" s="87" t="s">
        <v>498</v>
      </c>
      <c r="L47" s="87" t="s">
        <v>498</v>
      </c>
      <c r="M47" s="88" t="s">
        <v>498</v>
      </c>
    </row>
    <row r="48" spans="2:13" ht="27.75" customHeight="1" x14ac:dyDescent="0.15">
      <c r="B48" s="1207"/>
      <c r="C48" s="1208"/>
      <c r="D48" s="85"/>
      <c r="E48" s="1213" t="s">
        <v>32</v>
      </c>
      <c r="F48" s="1213"/>
      <c r="G48" s="1213"/>
      <c r="H48" s="1214"/>
      <c r="I48" s="86" t="s">
        <v>498</v>
      </c>
      <c r="J48" s="87" t="s">
        <v>498</v>
      </c>
      <c r="K48" s="87" t="s">
        <v>498</v>
      </c>
      <c r="L48" s="87" t="s">
        <v>498</v>
      </c>
      <c r="M48" s="88" t="s">
        <v>498</v>
      </c>
    </row>
    <row r="49" spans="2:13" ht="27.75" customHeight="1" x14ac:dyDescent="0.15">
      <c r="B49" s="1209"/>
      <c r="C49" s="1210"/>
      <c r="D49" s="85"/>
      <c r="E49" s="1213" t="s">
        <v>33</v>
      </c>
      <c r="F49" s="1213"/>
      <c r="G49" s="1213"/>
      <c r="H49" s="1214"/>
      <c r="I49" s="86" t="s">
        <v>498</v>
      </c>
      <c r="J49" s="87" t="s">
        <v>498</v>
      </c>
      <c r="K49" s="87" t="s">
        <v>498</v>
      </c>
      <c r="L49" s="87" t="s">
        <v>498</v>
      </c>
      <c r="M49" s="88" t="s">
        <v>498</v>
      </c>
    </row>
    <row r="50" spans="2:13" ht="27.75" customHeight="1" x14ac:dyDescent="0.15">
      <c r="B50" s="1218" t="s">
        <v>34</v>
      </c>
      <c r="C50" s="1219"/>
      <c r="D50" s="91"/>
      <c r="E50" s="1213" t="s">
        <v>35</v>
      </c>
      <c r="F50" s="1213"/>
      <c r="G50" s="1213"/>
      <c r="H50" s="1214"/>
      <c r="I50" s="86">
        <v>3525</v>
      </c>
      <c r="J50" s="87">
        <v>3753</v>
      </c>
      <c r="K50" s="87">
        <v>3975</v>
      </c>
      <c r="L50" s="87">
        <v>4139</v>
      </c>
      <c r="M50" s="88">
        <v>4271</v>
      </c>
    </row>
    <row r="51" spans="2:13" ht="27.75" customHeight="1" x14ac:dyDescent="0.15">
      <c r="B51" s="1207"/>
      <c r="C51" s="1208"/>
      <c r="D51" s="85"/>
      <c r="E51" s="1213" t="s">
        <v>36</v>
      </c>
      <c r="F51" s="1213"/>
      <c r="G51" s="1213"/>
      <c r="H51" s="1214"/>
      <c r="I51" s="86">
        <v>338</v>
      </c>
      <c r="J51" s="87">
        <v>290</v>
      </c>
      <c r="K51" s="87">
        <v>273</v>
      </c>
      <c r="L51" s="87">
        <v>271</v>
      </c>
      <c r="M51" s="88">
        <v>252</v>
      </c>
    </row>
    <row r="52" spans="2:13" ht="27.75" customHeight="1" x14ac:dyDescent="0.15">
      <c r="B52" s="1209"/>
      <c r="C52" s="1210"/>
      <c r="D52" s="85"/>
      <c r="E52" s="1213" t="s">
        <v>37</v>
      </c>
      <c r="F52" s="1213"/>
      <c r="G52" s="1213"/>
      <c r="H52" s="1214"/>
      <c r="I52" s="86">
        <v>4206</v>
      </c>
      <c r="J52" s="87">
        <v>4628</v>
      </c>
      <c r="K52" s="87">
        <v>4577</v>
      </c>
      <c r="L52" s="87">
        <v>4500</v>
      </c>
      <c r="M52" s="88">
        <v>4284</v>
      </c>
    </row>
    <row r="53" spans="2:13" ht="27.75" customHeight="1" thickBot="1" x14ac:dyDescent="0.2">
      <c r="B53" s="1220" t="s">
        <v>38</v>
      </c>
      <c r="C53" s="1221"/>
      <c r="D53" s="92"/>
      <c r="E53" s="1222" t="s">
        <v>39</v>
      </c>
      <c r="F53" s="1222"/>
      <c r="G53" s="1222"/>
      <c r="H53" s="1223"/>
      <c r="I53" s="93">
        <v>-849</v>
      </c>
      <c r="J53" s="94">
        <v>-869</v>
      </c>
      <c r="K53" s="94">
        <v>-1261</v>
      </c>
      <c r="L53" s="94">
        <v>-1565</v>
      </c>
      <c r="M53" s="95">
        <v>-1475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i3j7D3TwdRznhvLUT9QYXL0PMOuKwxvXlzcadv6Oy/j1+HTeREAGBKE/hbrGtuT+iQDCQeU7gIDoo7r/jn4A==" saltValue="E0+ScvTFyszk5bnVXTta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0" zoomScaleNormal="5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32" t="s">
        <v>42</v>
      </c>
      <c r="D55" s="1232"/>
      <c r="E55" s="1233"/>
      <c r="F55" s="107">
        <v>1252</v>
      </c>
      <c r="G55" s="107">
        <v>1248</v>
      </c>
      <c r="H55" s="108">
        <v>1226</v>
      </c>
    </row>
    <row r="56" spans="2:8" ht="52.5" customHeight="1" x14ac:dyDescent="0.15">
      <c r="B56" s="109"/>
      <c r="C56" s="1234" t="s">
        <v>43</v>
      </c>
      <c r="D56" s="1234"/>
      <c r="E56" s="1235"/>
      <c r="F56" s="110">
        <v>595</v>
      </c>
      <c r="G56" s="110">
        <v>540</v>
      </c>
      <c r="H56" s="111">
        <v>540</v>
      </c>
    </row>
    <row r="57" spans="2:8" ht="53.25" customHeight="1" x14ac:dyDescent="0.15">
      <c r="B57" s="109"/>
      <c r="C57" s="1236" t="s">
        <v>44</v>
      </c>
      <c r="D57" s="1236"/>
      <c r="E57" s="1237"/>
      <c r="F57" s="112">
        <v>1922</v>
      </c>
      <c r="G57" s="112">
        <v>2144</v>
      </c>
      <c r="H57" s="113">
        <v>2291</v>
      </c>
    </row>
    <row r="58" spans="2:8" ht="45.75" customHeight="1" x14ac:dyDescent="0.15">
      <c r="B58" s="114"/>
      <c r="C58" s="1224" t="s">
        <v>568</v>
      </c>
      <c r="D58" s="1225"/>
      <c r="E58" s="1226"/>
      <c r="F58" s="115">
        <v>1252</v>
      </c>
      <c r="G58" s="115">
        <v>1248</v>
      </c>
      <c r="H58" s="116">
        <v>1226</v>
      </c>
    </row>
    <row r="59" spans="2:8" ht="45.75" customHeight="1" x14ac:dyDescent="0.15">
      <c r="B59" s="114"/>
      <c r="C59" s="1224" t="s">
        <v>569</v>
      </c>
      <c r="D59" s="1225"/>
      <c r="E59" s="1226"/>
      <c r="F59" s="115">
        <v>295</v>
      </c>
      <c r="G59" s="115">
        <v>291</v>
      </c>
      <c r="H59" s="364">
        <v>286</v>
      </c>
    </row>
    <row r="60" spans="2:8" ht="45.75" customHeight="1" x14ac:dyDescent="0.15">
      <c r="B60" s="114"/>
      <c r="C60" s="1224" t="s">
        <v>570</v>
      </c>
      <c r="D60" s="1225"/>
      <c r="E60" s="1226"/>
      <c r="F60" s="115">
        <v>140</v>
      </c>
      <c r="G60" s="115">
        <v>137</v>
      </c>
      <c r="H60" s="116">
        <v>134</v>
      </c>
    </row>
    <row r="61" spans="2:8" ht="45.75" customHeight="1" x14ac:dyDescent="0.15">
      <c r="B61" s="114"/>
      <c r="C61" s="1224" t="s">
        <v>571</v>
      </c>
      <c r="D61" s="1225"/>
      <c r="E61" s="1226"/>
      <c r="F61" s="115">
        <v>0</v>
      </c>
      <c r="G61" s="115">
        <v>100</v>
      </c>
      <c r="H61" s="364">
        <v>100</v>
      </c>
    </row>
    <row r="62" spans="2:8" ht="45.75" customHeight="1" thickBot="1" x14ac:dyDescent="0.2">
      <c r="B62" s="117"/>
      <c r="C62" s="1227" t="s">
        <v>572</v>
      </c>
      <c r="D62" s="1228"/>
      <c r="E62" s="1229"/>
      <c r="F62" s="118">
        <v>93</v>
      </c>
      <c r="G62" s="118">
        <v>93</v>
      </c>
      <c r="H62" s="365">
        <v>93</v>
      </c>
    </row>
    <row r="63" spans="2:8" ht="52.5" customHeight="1" thickBot="1" x14ac:dyDescent="0.2">
      <c r="B63" s="119"/>
      <c r="C63" s="1230" t="s">
        <v>45</v>
      </c>
      <c r="D63" s="1230"/>
      <c r="E63" s="1231"/>
      <c r="F63" s="120">
        <v>3769</v>
      </c>
      <c r="G63" s="120">
        <v>3932</v>
      </c>
      <c r="H63" s="121">
        <v>4057</v>
      </c>
    </row>
    <row r="64" spans="2:8" ht="15" customHeight="1" x14ac:dyDescent="0.15"/>
    <row r="65" ht="0" hidden="1" customHeight="1" x14ac:dyDescent="0.15"/>
    <row r="66" ht="0" hidden="1" customHeight="1" x14ac:dyDescent="0.15"/>
  </sheetData>
  <sheetProtection algorithmName="SHA-512" hashValue="aZdGeVXIOfzvHfAt0zKJhit7M60e0JwtfKUVnxbpffRyUWuWfnqbEjzDuY+gZv/+NOT9Uuwq9dU3sYmnhVuaFA==" saltValue="ZmDDdTlEbaZxgTcUrZaU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DD853-BA31-4771-BA6E-3E7070876E0E}">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1240" customWidth="1"/>
    <col min="2" max="107" width="2.5" style="1240" customWidth="1"/>
    <col min="108" max="108" width="6.125" style="1248" customWidth="1"/>
    <col min="109" max="109" width="5.875" style="1247" customWidth="1"/>
    <col min="110" max="110" width="19.125" style="1240" hidden="1"/>
    <col min="111" max="115" width="12.625" style="1240" hidden="1"/>
    <col min="116" max="349" width="8.625" style="1240" hidden="1"/>
    <col min="350" max="355" width="14.875" style="1240" hidden="1"/>
    <col min="356" max="357" width="15.875" style="1240" hidden="1"/>
    <col min="358" max="363" width="16.125" style="1240" hidden="1"/>
    <col min="364" max="364" width="6.125" style="1240" hidden="1"/>
    <col min="365" max="365" width="3" style="1240" hidden="1"/>
    <col min="366" max="605" width="8.625" style="1240" hidden="1"/>
    <col min="606" max="611" width="14.875" style="1240" hidden="1"/>
    <col min="612" max="613" width="15.875" style="1240" hidden="1"/>
    <col min="614" max="619" width="16.125" style="1240" hidden="1"/>
    <col min="620" max="620" width="6.125" style="1240" hidden="1"/>
    <col min="621" max="621" width="3" style="1240" hidden="1"/>
    <col min="622" max="861" width="8.625" style="1240" hidden="1"/>
    <col min="862" max="867" width="14.875" style="1240" hidden="1"/>
    <col min="868" max="869" width="15.875" style="1240" hidden="1"/>
    <col min="870" max="875" width="16.125" style="1240" hidden="1"/>
    <col min="876" max="876" width="6.125" style="1240" hidden="1"/>
    <col min="877" max="877" width="3" style="1240" hidden="1"/>
    <col min="878" max="1117" width="8.625" style="1240" hidden="1"/>
    <col min="1118" max="1123" width="14.875" style="1240" hidden="1"/>
    <col min="1124" max="1125" width="15.875" style="1240" hidden="1"/>
    <col min="1126" max="1131" width="16.125" style="1240" hidden="1"/>
    <col min="1132" max="1132" width="6.125" style="1240" hidden="1"/>
    <col min="1133" max="1133" width="3" style="1240" hidden="1"/>
    <col min="1134" max="1373" width="8.625" style="1240" hidden="1"/>
    <col min="1374" max="1379" width="14.875" style="1240" hidden="1"/>
    <col min="1380" max="1381" width="15.875" style="1240" hidden="1"/>
    <col min="1382" max="1387" width="16.125" style="1240" hidden="1"/>
    <col min="1388" max="1388" width="6.125" style="1240" hidden="1"/>
    <col min="1389" max="1389" width="3" style="1240" hidden="1"/>
    <col min="1390" max="1629" width="8.625" style="1240" hidden="1"/>
    <col min="1630" max="1635" width="14.875" style="1240" hidden="1"/>
    <col min="1636" max="1637" width="15.875" style="1240" hidden="1"/>
    <col min="1638" max="1643" width="16.125" style="1240" hidden="1"/>
    <col min="1644" max="1644" width="6.125" style="1240" hidden="1"/>
    <col min="1645" max="1645" width="3" style="1240" hidden="1"/>
    <col min="1646" max="1885" width="8.625" style="1240" hidden="1"/>
    <col min="1886" max="1891" width="14.875" style="1240" hidden="1"/>
    <col min="1892" max="1893" width="15.875" style="1240" hidden="1"/>
    <col min="1894" max="1899" width="16.125" style="1240" hidden="1"/>
    <col min="1900" max="1900" width="6.125" style="1240" hidden="1"/>
    <col min="1901" max="1901" width="3" style="1240" hidden="1"/>
    <col min="1902" max="2141" width="8.625" style="1240" hidden="1"/>
    <col min="2142" max="2147" width="14.875" style="1240" hidden="1"/>
    <col min="2148" max="2149" width="15.875" style="1240" hidden="1"/>
    <col min="2150" max="2155" width="16.125" style="1240" hidden="1"/>
    <col min="2156" max="2156" width="6.125" style="1240" hidden="1"/>
    <col min="2157" max="2157" width="3" style="1240" hidden="1"/>
    <col min="2158" max="2397" width="8.625" style="1240" hidden="1"/>
    <col min="2398" max="2403" width="14.875" style="1240" hidden="1"/>
    <col min="2404" max="2405" width="15.875" style="1240" hidden="1"/>
    <col min="2406" max="2411" width="16.125" style="1240" hidden="1"/>
    <col min="2412" max="2412" width="6.125" style="1240" hidden="1"/>
    <col min="2413" max="2413" width="3" style="1240" hidden="1"/>
    <col min="2414" max="2653" width="8.625" style="1240" hidden="1"/>
    <col min="2654" max="2659" width="14.875" style="1240" hidden="1"/>
    <col min="2660" max="2661" width="15.875" style="1240" hidden="1"/>
    <col min="2662" max="2667" width="16.125" style="1240" hidden="1"/>
    <col min="2668" max="2668" width="6.125" style="1240" hidden="1"/>
    <col min="2669" max="2669" width="3" style="1240" hidden="1"/>
    <col min="2670" max="2909" width="8.625" style="1240" hidden="1"/>
    <col min="2910" max="2915" width="14.875" style="1240" hidden="1"/>
    <col min="2916" max="2917" width="15.875" style="1240" hidden="1"/>
    <col min="2918" max="2923" width="16.125" style="1240" hidden="1"/>
    <col min="2924" max="2924" width="6.125" style="1240" hidden="1"/>
    <col min="2925" max="2925" width="3" style="1240" hidden="1"/>
    <col min="2926" max="3165" width="8.625" style="1240" hidden="1"/>
    <col min="3166" max="3171" width="14.875" style="1240" hidden="1"/>
    <col min="3172" max="3173" width="15.875" style="1240" hidden="1"/>
    <col min="3174" max="3179" width="16.125" style="1240" hidden="1"/>
    <col min="3180" max="3180" width="6.125" style="1240" hidden="1"/>
    <col min="3181" max="3181" width="3" style="1240" hidden="1"/>
    <col min="3182" max="3421" width="8.625" style="1240" hidden="1"/>
    <col min="3422" max="3427" width="14.875" style="1240" hidden="1"/>
    <col min="3428" max="3429" width="15.875" style="1240" hidden="1"/>
    <col min="3430" max="3435" width="16.125" style="1240" hidden="1"/>
    <col min="3436" max="3436" width="6.125" style="1240" hidden="1"/>
    <col min="3437" max="3437" width="3" style="1240" hidden="1"/>
    <col min="3438" max="3677" width="8.625" style="1240" hidden="1"/>
    <col min="3678" max="3683" width="14.875" style="1240" hidden="1"/>
    <col min="3684" max="3685" width="15.875" style="1240" hidden="1"/>
    <col min="3686" max="3691" width="16.125" style="1240" hidden="1"/>
    <col min="3692" max="3692" width="6.125" style="1240" hidden="1"/>
    <col min="3693" max="3693" width="3" style="1240" hidden="1"/>
    <col min="3694" max="3933" width="8.625" style="1240" hidden="1"/>
    <col min="3934" max="3939" width="14.875" style="1240" hidden="1"/>
    <col min="3940" max="3941" width="15.875" style="1240" hidden="1"/>
    <col min="3942" max="3947" width="16.125" style="1240" hidden="1"/>
    <col min="3948" max="3948" width="6.125" style="1240" hidden="1"/>
    <col min="3949" max="3949" width="3" style="1240" hidden="1"/>
    <col min="3950" max="4189" width="8.625" style="1240" hidden="1"/>
    <col min="4190" max="4195" width="14.875" style="1240" hidden="1"/>
    <col min="4196" max="4197" width="15.875" style="1240" hidden="1"/>
    <col min="4198" max="4203" width="16.125" style="1240" hidden="1"/>
    <col min="4204" max="4204" width="6.125" style="1240" hidden="1"/>
    <col min="4205" max="4205" width="3" style="1240" hidden="1"/>
    <col min="4206" max="4445" width="8.625" style="1240" hidden="1"/>
    <col min="4446" max="4451" width="14.875" style="1240" hidden="1"/>
    <col min="4452" max="4453" width="15.875" style="1240" hidden="1"/>
    <col min="4454" max="4459" width="16.125" style="1240" hidden="1"/>
    <col min="4460" max="4460" width="6.125" style="1240" hidden="1"/>
    <col min="4461" max="4461" width="3" style="1240" hidden="1"/>
    <col min="4462" max="4701" width="8.625" style="1240" hidden="1"/>
    <col min="4702" max="4707" width="14.875" style="1240" hidden="1"/>
    <col min="4708" max="4709" width="15.875" style="1240" hidden="1"/>
    <col min="4710" max="4715" width="16.125" style="1240" hidden="1"/>
    <col min="4716" max="4716" width="6.125" style="1240" hidden="1"/>
    <col min="4717" max="4717" width="3" style="1240" hidden="1"/>
    <col min="4718" max="4957" width="8.625" style="1240" hidden="1"/>
    <col min="4958" max="4963" width="14.875" style="1240" hidden="1"/>
    <col min="4964" max="4965" width="15.875" style="1240" hidden="1"/>
    <col min="4966" max="4971" width="16.125" style="1240" hidden="1"/>
    <col min="4972" max="4972" width="6.125" style="1240" hidden="1"/>
    <col min="4973" max="4973" width="3" style="1240" hidden="1"/>
    <col min="4974" max="5213" width="8.625" style="1240" hidden="1"/>
    <col min="5214" max="5219" width="14.875" style="1240" hidden="1"/>
    <col min="5220" max="5221" width="15.875" style="1240" hidden="1"/>
    <col min="5222" max="5227" width="16.125" style="1240" hidden="1"/>
    <col min="5228" max="5228" width="6.125" style="1240" hidden="1"/>
    <col min="5229" max="5229" width="3" style="1240" hidden="1"/>
    <col min="5230" max="5469" width="8.625" style="1240" hidden="1"/>
    <col min="5470" max="5475" width="14.875" style="1240" hidden="1"/>
    <col min="5476" max="5477" width="15.875" style="1240" hidden="1"/>
    <col min="5478" max="5483" width="16.125" style="1240" hidden="1"/>
    <col min="5484" max="5484" width="6.125" style="1240" hidden="1"/>
    <col min="5485" max="5485" width="3" style="1240" hidden="1"/>
    <col min="5486" max="5725" width="8.625" style="1240" hidden="1"/>
    <col min="5726" max="5731" width="14.875" style="1240" hidden="1"/>
    <col min="5732" max="5733" width="15.875" style="1240" hidden="1"/>
    <col min="5734" max="5739" width="16.125" style="1240" hidden="1"/>
    <col min="5740" max="5740" width="6.125" style="1240" hidden="1"/>
    <col min="5741" max="5741" width="3" style="1240" hidden="1"/>
    <col min="5742" max="5981" width="8.625" style="1240" hidden="1"/>
    <col min="5982" max="5987" width="14.875" style="1240" hidden="1"/>
    <col min="5988" max="5989" width="15.875" style="1240" hidden="1"/>
    <col min="5990" max="5995" width="16.125" style="1240" hidden="1"/>
    <col min="5996" max="5996" width="6.125" style="1240" hidden="1"/>
    <col min="5997" max="5997" width="3" style="1240" hidden="1"/>
    <col min="5998" max="6237" width="8.625" style="1240" hidden="1"/>
    <col min="6238" max="6243" width="14.875" style="1240" hidden="1"/>
    <col min="6244" max="6245" width="15.875" style="1240" hidden="1"/>
    <col min="6246" max="6251" width="16.125" style="1240" hidden="1"/>
    <col min="6252" max="6252" width="6.125" style="1240" hidden="1"/>
    <col min="6253" max="6253" width="3" style="1240" hidden="1"/>
    <col min="6254" max="6493" width="8.625" style="1240" hidden="1"/>
    <col min="6494" max="6499" width="14.875" style="1240" hidden="1"/>
    <col min="6500" max="6501" width="15.875" style="1240" hidden="1"/>
    <col min="6502" max="6507" width="16.125" style="1240" hidden="1"/>
    <col min="6508" max="6508" width="6.125" style="1240" hidden="1"/>
    <col min="6509" max="6509" width="3" style="1240" hidden="1"/>
    <col min="6510" max="6749" width="8.625" style="1240" hidden="1"/>
    <col min="6750" max="6755" width="14.875" style="1240" hidden="1"/>
    <col min="6756" max="6757" width="15.875" style="1240" hidden="1"/>
    <col min="6758" max="6763" width="16.125" style="1240" hidden="1"/>
    <col min="6764" max="6764" width="6.125" style="1240" hidden="1"/>
    <col min="6765" max="6765" width="3" style="1240" hidden="1"/>
    <col min="6766" max="7005" width="8.625" style="1240" hidden="1"/>
    <col min="7006" max="7011" width="14.875" style="1240" hidden="1"/>
    <col min="7012" max="7013" width="15.875" style="1240" hidden="1"/>
    <col min="7014" max="7019" width="16.125" style="1240" hidden="1"/>
    <col min="7020" max="7020" width="6.125" style="1240" hidden="1"/>
    <col min="7021" max="7021" width="3" style="1240" hidden="1"/>
    <col min="7022" max="7261" width="8.625" style="1240" hidden="1"/>
    <col min="7262" max="7267" width="14.875" style="1240" hidden="1"/>
    <col min="7268" max="7269" width="15.875" style="1240" hidden="1"/>
    <col min="7270" max="7275" width="16.125" style="1240" hidden="1"/>
    <col min="7276" max="7276" width="6.125" style="1240" hidden="1"/>
    <col min="7277" max="7277" width="3" style="1240" hidden="1"/>
    <col min="7278" max="7517" width="8.625" style="1240" hidden="1"/>
    <col min="7518" max="7523" width="14.875" style="1240" hidden="1"/>
    <col min="7524" max="7525" width="15.875" style="1240" hidden="1"/>
    <col min="7526" max="7531" width="16.125" style="1240" hidden="1"/>
    <col min="7532" max="7532" width="6.125" style="1240" hidden="1"/>
    <col min="7533" max="7533" width="3" style="1240" hidden="1"/>
    <col min="7534" max="7773" width="8.625" style="1240" hidden="1"/>
    <col min="7774" max="7779" width="14.875" style="1240" hidden="1"/>
    <col min="7780" max="7781" width="15.875" style="1240" hidden="1"/>
    <col min="7782" max="7787" width="16.125" style="1240" hidden="1"/>
    <col min="7788" max="7788" width="6.125" style="1240" hidden="1"/>
    <col min="7789" max="7789" width="3" style="1240" hidden="1"/>
    <col min="7790" max="8029" width="8.625" style="1240" hidden="1"/>
    <col min="8030" max="8035" width="14.875" style="1240" hidden="1"/>
    <col min="8036" max="8037" width="15.875" style="1240" hidden="1"/>
    <col min="8038" max="8043" width="16.125" style="1240" hidden="1"/>
    <col min="8044" max="8044" width="6.125" style="1240" hidden="1"/>
    <col min="8045" max="8045" width="3" style="1240" hidden="1"/>
    <col min="8046" max="8285" width="8.625" style="1240" hidden="1"/>
    <col min="8286" max="8291" width="14.875" style="1240" hidden="1"/>
    <col min="8292" max="8293" width="15.875" style="1240" hidden="1"/>
    <col min="8294" max="8299" width="16.125" style="1240" hidden="1"/>
    <col min="8300" max="8300" width="6.125" style="1240" hidden="1"/>
    <col min="8301" max="8301" width="3" style="1240" hidden="1"/>
    <col min="8302" max="8541" width="8.625" style="1240" hidden="1"/>
    <col min="8542" max="8547" width="14.875" style="1240" hidden="1"/>
    <col min="8548" max="8549" width="15.875" style="1240" hidden="1"/>
    <col min="8550" max="8555" width="16.125" style="1240" hidden="1"/>
    <col min="8556" max="8556" width="6.125" style="1240" hidden="1"/>
    <col min="8557" max="8557" width="3" style="1240" hidden="1"/>
    <col min="8558" max="8797" width="8.625" style="1240" hidden="1"/>
    <col min="8798" max="8803" width="14.875" style="1240" hidden="1"/>
    <col min="8804" max="8805" width="15.875" style="1240" hidden="1"/>
    <col min="8806" max="8811" width="16.125" style="1240" hidden="1"/>
    <col min="8812" max="8812" width="6.125" style="1240" hidden="1"/>
    <col min="8813" max="8813" width="3" style="1240" hidden="1"/>
    <col min="8814" max="9053" width="8.625" style="1240" hidden="1"/>
    <col min="9054" max="9059" width="14.875" style="1240" hidden="1"/>
    <col min="9060" max="9061" width="15.875" style="1240" hidden="1"/>
    <col min="9062" max="9067" width="16.125" style="1240" hidden="1"/>
    <col min="9068" max="9068" width="6.125" style="1240" hidden="1"/>
    <col min="9069" max="9069" width="3" style="1240" hidden="1"/>
    <col min="9070" max="9309" width="8.625" style="1240" hidden="1"/>
    <col min="9310" max="9315" width="14.875" style="1240" hidden="1"/>
    <col min="9316" max="9317" width="15.875" style="1240" hidden="1"/>
    <col min="9318" max="9323" width="16.125" style="1240" hidden="1"/>
    <col min="9324" max="9324" width="6.125" style="1240" hidden="1"/>
    <col min="9325" max="9325" width="3" style="1240" hidden="1"/>
    <col min="9326" max="9565" width="8.625" style="1240" hidden="1"/>
    <col min="9566" max="9571" width="14.875" style="1240" hidden="1"/>
    <col min="9572" max="9573" width="15.875" style="1240" hidden="1"/>
    <col min="9574" max="9579" width="16.125" style="1240" hidden="1"/>
    <col min="9580" max="9580" width="6.125" style="1240" hidden="1"/>
    <col min="9581" max="9581" width="3" style="1240" hidden="1"/>
    <col min="9582" max="9821" width="8.625" style="1240" hidden="1"/>
    <col min="9822" max="9827" width="14.875" style="1240" hidden="1"/>
    <col min="9828" max="9829" width="15.875" style="1240" hidden="1"/>
    <col min="9830" max="9835" width="16.125" style="1240" hidden="1"/>
    <col min="9836" max="9836" width="6.125" style="1240" hidden="1"/>
    <col min="9837" max="9837" width="3" style="1240" hidden="1"/>
    <col min="9838" max="10077" width="8.625" style="1240" hidden="1"/>
    <col min="10078" max="10083" width="14.875" style="1240" hidden="1"/>
    <col min="10084" max="10085" width="15.875" style="1240" hidden="1"/>
    <col min="10086" max="10091" width="16.125" style="1240" hidden="1"/>
    <col min="10092" max="10092" width="6.125" style="1240" hidden="1"/>
    <col min="10093" max="10093" width="3" style="1240" hidden="1"/>
    <col min="10094" max="10333" width="8.625" style="1240" hidden="1"/>
    <col min="10334" max="10339" width="14.875" style="1240" hidden="1"/>
    <col min="10340" max="10341" width="15.875" style="1240" hidden="1"/>
    <col min="10342" max="10347" width="16.125" style="1240" hidden="1"/>
    <col min="10348" max="10348" width="6.125" style="1240" hidden="1"/>
    <col min="10349" max="10349" width="3" style="1240" hidden="1"/>
    <col min="10350" max="10589" width="8.625" style="1240" hidden="1"/>
    <col min="10590" max="10595" width="14.875" style="1240" hidden="1"/>
    <col min="10596" max="10597" width="15.875" style="1240" hidden="1"/>
    <col min="10598" max="10603" width="16.125" style="1240" hidden="1"/>
    <col min="10604" max="10604" width="6.125" style="1240" hidden="1"/>
    <col min="10605" max="10605" width="3" style="1240" hidden="1"/>
    <col min="10606" max="10845" width="8.625" style="1240" hidden="1"/>
    <col min="10846" max="10851" width="14.875" style="1240" hidden="1"/>
    <col min="10852" max="10853" width="15.875" style="1240" hidden="1"/>
    <col min="10854" max="10859" width="16.125" style="1240" hidden="1"/>
    <col min="10860" max="10860" width="6.125" style="1240" hidden="1"/>
    <col min="10861" max="10861" width="3" style="1240" hidden="1"/>
    <col min="10862" max="11101" width="8.625" style="1240" hidden="1"/>
    <col min="11102" max="11107" width="14.875" style="1240" hidden="1"/>
    <col min="11108" max="11109" width="15.875" style="1240" hidden="1"/>
    <col min="11110" max="11115" width="16.125" style="1240" hidden="1"/>
    <col min="11116" max="11116" width="6.125" style="1240" hidden="1"/>
    <col min="11117" max="11117" width="3" style="1240" hidden="1"/>
    <col min="11118" max="11357" width="8.625" style="1240" hidden="1"/>
    <col min="11358" max="11363" width="14.875" style="1240" hidden="1"/>
    <col min="11364" max="11365" width="15.875" style="1240" hidden="1"/>
    <col min="11366" max="11371" width="16.125" style="1240" hidden="1"/>
    <col min="11372" max="11372" width="6.125" style="1240" hidden="1"/>
    <col min="11373" max="11373" width="3" style="1240" hidden="1"/>
    <col min="11374" max="11613" width="8.625" style="1240" hidden="1"/>
    <col min="11614" max="11619" width="14.875" style="1240" hidden="1"/>
    <col min="11620" max="11621" width="15.875" style="1240" hidden="1"/>
    <col min="11622" max="11627" width="16.125" style="1240" hidden="1"/>
    <col min="11628" max="11628" width="6.125" style="1240" hidden="1"/>
    <col min="11629" max="11629" width="3" style="1240" hidden="1"/>
    <col min="11630" max="11869" width="8.625" style="1240" hidden="1"/>
    <col min="11870" max="11875" width="14.875" style="1240" hidden="1"/>
    <col min="11876" max="11877" width="15.875" style="1240" hidden="1"/>
    <col min="11878" max="11883" width="16.125" style="1240" hidden="1"/>
    <col min="11884" max="11884" width="6.125" style="1240" hidden="1"/>
    <col min="11885" max="11885" width="3" style="1240" hidden="1"/>
    <col min="11886" max="12125" width="8.625" style="1240" hidden="1"/>
    <col min="12126" max="12131" width="14.875" style="1240" hidden="1"/>
    <col min="12132" max="12133" width="15.875" style="1240" hidden="1"/>
    <col min="12134" max="12139" width="16.125" style="1240" hidden="1"/>
    <col min="12140" max="12140" width="6.125" style="1240" hidden="1"/>
    <col min="12141" max="12141" width="3" style="1240" hidden="1"/>
    <col min="12142" max="12381" width="8.625" style="1240" hidden="1"/>
    <col min="12382" max="12387" width="14.875" style="1240" hidden="1"/>
    <col min="12388" max="12389" width="15.875" style="1240" hidden="1"/>
    <col min="12390" max="12395" width="16.125" style="1240" hidden="1"/>
    <col min="12396" max="12396" width="6.125" style="1240" hidden="1"/>
    <col min="12397" max="12397" width="3" style="1240" hidden="1"/>
    <col min="12398" max="12637" width="8.625" style="1240" hidden="1"/>
    <col min="12638" max="12643" width="14.875" style="1240" hidden="1"/>
    <col min="12644" max="12645" width="15.875" style="1240" hidden="1"/>
    <col min="12646" max="12651" width="16.125" style="1240" hidden="1"/>
    <col min="12652" max="12652" width="6.125" style="1240" hidden="1"/>
    <col min="12653" max="12653" width="3" style="1240" hidden="1"/>
    <col min="12654" max="12893" width="8.625" style="1240" hidden="1"/>
    <col min="12894" max="12899" width="14.875" style="1240" hidden="1"/>
    <col min="12900" max="12901" width="15.875" style="1240" hidden="1"/>
    <col min="12902" max="12907" width="16.125" style="1240" hidden="1"/>
    <col min="12908" max="12908" width="6.125" style="1240" hidden="1"/>
    <col min="12909" max="12909" width="3" style="1240" hidden="1"/>
    <col min="12910" max="13149" width="8.625" style="1240" hidden="1"/>
    <col min="13150" max="13155" width="14.875" style="1240" hidden="1"/>
    <col min="13156" max="13157" width="15.875" style="1240" hidden="1"/>
    <col min="13158" max="13163" width="16.125" style="1240" hidden="1"/>
    <col min="13164" max="13164" width="6.125" style="1240" hidden="1"/>
    <col min="13165" max="13165" width="3" style="1240" hidden="1"/>
    <col min="13166" max="13405" width="8.625" style="1240" hidden="1"/>
    <col min="13406" max="13411" width="14.875" style="1240" hidden="1"/>
    <col min="13412" max="13413" width="15.875" style="1240" hidden="1"/>
    <col min="13414" max="13419" width="16.125" style="1240" hidden="1"/>
    <col min="13420" max="13420" width="6.125" style="1240" hidden="1"/>
    <col min="13421" max="13421" width="3" style="1240" hidden="1"/>
    <col min="13422" max="13661" width="8.625" style="1240" hidden="1"/>
    <col min="13662" max="13667" width="14.875" style="1240" hidden="1"/>
    <col min="13668" max="13669" width="15.875" style="1240" hidden="1"/>
    <col min="13670" max="13675" width="16.125" style="1240" hidden="1"/>
    <col min="13676" max="13676" width="6.125" style="1240" hidden="1"/>
    <col min="13677" max="13677" width="3" style="1240" hidden="1"/>
    <col min="13678" max="13917" width="8.625" style="1240" hidden="1"/>
    <col min="13918" max="13923" width="14.875" style="1240" hidden="1"/>
    <col min="13924" max="13925" width="15.875" style="1240" hidden="1"/>
    <col min="13926" max="13931" width="16.125" style="1240" hidden="1"/>
    <col min="13932" max="13932" width="6.125" style="1240" hidden="1"/>
    <col min="13933" max="13933" width="3" style="1240" hidden="1"/>
    <col min="13934" max="14173" width="8.625" style="1240" hidden="1"/>
    <col min="14174" max="14179" width="14.875" style="1240" hidden="1"/>
    <col min="14180" max="14181" width="15.875" style="1240" hidden="1"/>
    <col min="14182" max="14187" width="16.125" style="1240" hidden="1"/>
    <col min="14188" max="14188" width="6.125" style="1240" hidden="1"/>
    <col min="14189" max="14189" width="3" style="1240" hidden="1"/>
    <col min="14190" max="14429" width="8.625" style="1240" hidden="1"/>
    <col min="14430" max="14435" width="14.875" style="1240" hidden="1"/>
    <col min="14436" max="14437" width="15.875" style="1240" hidden="1"/>
    <col min="14438" max="14443" width="16.125" style="1240" hidden="1"/>
    <col min="14444" max="14444" width="6.125" style="1240" hidden="1"/>
    <col min="14445" max="14445" width="3" style="1240" hidden="1"/>
    <col min="14446" max="14685" width="8.625" style="1240" hidden="1"/>
    <col min="14686" max="14691" width="14.875" style="1240" hidden="1"/>
    <col min="14692" max="14693" width="15.875" style="1240" hidden="1"/>
    <col min="14694" max="14699" width="16.125" style="1240" hidden="1"/>
    <col min="14700" max="14700" width="6.125" style="1240" hidden="1"/>
    <col min="14701" max="14701" width="3" style="1240" hidden="1"/>
    <col min="14702" max="14941" width="8.625" style="1240" hidden="1"/>
    <col min="14942" max="14947" width="14.875" style="1240" hidden="1"/>
    <col min="14948" max="14949" width="15.875" style="1240" hidden="1"/>
    <col min="14950" max="14955" width="16.125" style="1240" hidden="1"/>
    <col min="14956" max="14956" width="6.125" style="1240" hidden="1"/>
    <col min="14957" max="14957" width="3" style="1240" hidden="1"/>
    <col min="14958" max="15197" width="8.625" style="1240" hidden="1"/>
    <col min="15198" max="15203" width="14.875" style="1240" hidden="1"/>
    <col min="15204" max="15205" width="15.875" style="1240" hidden="1"/>
    <col min="15206" max="15211" width="16.125" style="1240" hidden="1"/>
    <col min="15212" max="15212" width="6.125" style="1240" hidden="1"/>
    <col min="15213" max="15213" width="3" style="1240" hidden="1"/>
    <col min="15214" max="15453" width="8.625" style="1240" hidden="1"/>
    <col min="15454" max="15459" width="14.875" style="1240" hidden="1"/>
    <col min="15460" max="15461" width="15.875" style="1240" hidden="1"/>
    <col min="15462" max="15467" width="16.125" style="1240" hidden="1"/>
    <col min="15468" max="15468" width="6.125" style="1240" hidden="1"/>
    <col min="15469" max="15469" width="3" style="1240" hidden="1"/>
    <col min="15470" max="15709" width="8.625" style="1240" hidden="1"/>
    <col min="15710" max="15715" width="14.875" style="1240" hidden="1"/>
    <col min="15716" max="15717" width="15.875" style="1240" hidden="1"/>
    <col min="15718" max="15723" width="16.125" style="1240" hidden="1"/>
    <col min="15724" max="15724" width="6.125" style="1240" hidden="1"/>
    <col min="15725" max="15725" width="3" style="1240" hidden="1"/>
    <col min="15726" max="15965" width="8.625" style="1240" hidden="1"/>
    <col min="15966" max="15971" width="14.875" style="1240" hidden="1"/>
    <col min="15972" max="15973" width="15.875" style="1240" hidden="1"/>
    <col min="15974" max="15979" width="16.125" style="1240" hidden="1"/>
    <col min="15980" max="15980" width="6.125" style="1240" hidden="1"/>
    <col min="15981" max="15981" width="3" style="1240" hidden="1"/>
    <col min="15982" max="16221" width="8.625" style="1240" hidden="1"/>
    <col min="16222" max="16227" width="14.875" style="1240" hidden="1"/>
    <col min="16228" max="16229" width="15.875" style="1240" hidden="1"/>
    <col min="16230" max="16235" width="16.125" style="1240" hidden="1"/>
    <col min="16236" max="16236" width="6.125" style="1240" hidden="1"/>
    <col min="16237" max="16237" width="3" style="1240" hidden="1"/>
    <col min="16238" max="16384" width="8.625" style="1240" hidden="1"/>
  </cols>
  <sheetData>
    <row r="1" spans="1:143" ht="42.75" customHeight="1" x14ac:dyDescent="0.15">
      <c r="A1" s="1238"/>
      <c r="B1" s="1239"/>
      <c r="DD1" s="1240"/>
      <c r="DE1" s="1240"/>
    </row>
    <row r="2" spans="1:143" ht="25.5" customHeight="1" x14ac:dyDescent="0.15">
      <c r="A2" s="1241"/>
      <c r="C2" s="1241"/>
      <c r="O2" s="1241"/>
      <c r="P2" s="1241"/>
      <c r="Q2" s="1241"/>
      <c r="R2" s="1241"/>
      <c r="S2" s="1241"/>
      <c r="T2" s="1241"/>
      <c r="U2" s="1241"/>
      <c r="V2" s="1241"/>
      <c r="W2" s="1241"/>
      <c r="X2" s="1241"/>
      <c r="Y2" s="1241"/>
      <c r="Z2" s="1241"/>
      <c r="AA2" s="1241"/>
      <c r="AB2" s="1241"/>
      <c r="AC2" s="1241"/>
      <c r="AD2" s="1241"/>
      <c r="AE2" s="1241"/>
      <c r="AF2" s="1241"/>
      <c r="AG2" s="1241"/>
      <c r="AH2" s="1241"/>
      <c r="AI2" s="1241"/>
      <c r="AU2" s="1241"/>
      <c r="BG2" s="1241"/>
      <c r="BS2" s="1241"/>
      <c r="CE2" s="1241"/>
      <c r="CQ2" s="1241"/>
      <c r="DD2" s="1240"/>
      <c r="DE2" s="1240"/>
    </row>
    <row r="3" spans="1:143" ht="25.5" customHeight="1" x14ac:dyDescent="0.15">
      <c r="A3" s="1241"/>
      <c r="C3" s="1241"/>
      <c r="O3" s="1241"/>
      <c r="P3" s="1241"/>
      <c r="Q3" s="1241"/>
      <c r="R3" s="1241"/>
      <c r="S3" s="1241"/>
      <c r="T3" s="1241"/>
      <c r="U3" s="1241"/>
      <c r="V3" s="1241"/>
      <c r="W3" s="1241"/>
      <c r="X3" s="1241"/>
      <c r="Y3" s="1241"/>
      <c r="Z3" s="1241"/>
      <c r="AA3" s="1241"/>
      <c r="AB3" s="1241"/>
      <c r="AC3" s="1241"/>
      <c r="AD3" s="1241"/>
      <c r="AE3" s="1241"/>
      <c r="AF3" s="1241"/>
      <c r="AG3" s="1241"/>
      <c r="AH3" s="1241"/>
      <c r="AI3" s="1241"/>
      <c r="AU3" s="1241"/>
      <c r="BG3" s="1241"/>
      <c r="BS3" s="1241"/>
      <c r="CE3" s="1241"/>
      <c r="CQ3" s="1241"/>
      <c r="DD3" s="1240"/>
      <c r="DE3" s="1240"/>
    </row>
    <row r="4" spans="1:143" s="269" customFormat="1" x14ac:dyDescent="0.15">
      <c r="A4" s="1241"/>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1241"/>
      <c r="BD4" s="1241"/>
      <c r="BE4" s="1241"/>
      <c r="BF4" s="1241"/>
      <c r="BG4" s="1241"/>
      <c r="BH4" s="1241"/>
      <c r="BI4" s="1241"/>
      <c r="BJ4" s="1241"/>
      <c r="BK4" s="1241"/>
      <c r="BL4" s="1241"/>
      <c r="BM4" s="1241"/>
      <c r="BN4" s="1241"/>
      <c r="BO4" s="1241"/>
      <c r="BP4" s="1241"/>
      <c r="BQ4" s="1241"/>
      <c r="BR4" s="1241"/>
      <c r="BS4" s="1241"/>
      <c r="BT4" s="1241"/>
      <c r="BU4" s="1241"/>
      <c r="BV4" s="1241"/>
      <c r="BW4" s="1241"/>
      <c r="BX4" s="1241"/>
      <c r="BY4" s="1241"/>
      <c r="BZ4" s="1241"/>
      <c r="CA4" s="1241"/>
      <c r="CB4" s="1241"/>
      <c r="CC4" s="1241"/>
      <c r="CD4" s="1241"/>
      <c r="CE4" s="1241"/>
      <c r="CF4" s="1241"/>
      <c r="CG4" s="1241"/>
      <c r="CH4" s="1241"/>
      <c r="CI4" s="1241"/>
      <c r="CJ4" s="1241"/>
      <c r="CK4" s="1241"/>
      <c r="CL4" s="1241"/>
      <c r="CM4" s="1241"/>
      <c r="CN4" s="1241"/>
      <c r="CO4" s="1241"/>
      <c r="CP4" s="1241"/>
      <c r="CQ4" s="1241"/>
      <c r="CR4" s="1241"/>
      <c r="CS4" s="1241"/>
      <c r="CT4" s="1241"/>
      <c r="CU4" s="1241"/>
      <c r="CV4" s="1241"/>
      <c r="CW4" s="1241"/>
      <c r="CX4" s="1241"/>
      <c r="CY4" s="1241"/>
      <c r="CZ4" s="1241"/>
      <c r="DA4" s="1241"/>
      <c r="DB4" s="1241"/>
      <c r="DC4" s="1241"/>
      <c r="DD4" s="1241"/>
      <c r="DE4" s="1241"/>
      <c r="DF4" s="270"/>
      <c r="DG4" s="270"/>
      <c r="DH4" s="270"/>
      <c r="DI4" s="270"/>
      <c r="DJ4" s="270"/>
      <c r="DK4" s="270"/>
      <c r="DL4" s="270"/>
      <c r="DM4" s="270"/>
      <c r="DN4" s="270"/>
      <c r="DO4" s="270"/>
      <c r="DP4" s="270"/>
      <c r="DQ4" s="270"/>
      <c r="DR4" s="270"/>
      <c r="DS4" s="270"/>
      <c r="DT4" s="270"/>
      <c r="DU4" s="270"/>
      <c r="DV4" s="270"/>
      <c r="DW4" s="270"/>
    </row>
    <row r="5" spans="1:143" s="269" customFormat="1" x14ac:dyDescent="0.15">
      <c r="A5" s="1241"/>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1"/>
      <c r="BQ5" s="1241"/>
      <c r="BR5" s="1241"/>
      <c r="BS5" s="1241"/>
      <c r="BT5" s="1241"/>
      <c r="BU5" s="1241"/>
      <c r="BV5" s="1241"/>
      <c r="BW5" s="1241"/>
      <c r="BX5" s="1241"/>
      <c r="BY5" s="1241"/>
      <c r="BZ5" s="1241"/>
      <c r="CA5" s="1241"/>
      <c r="CB5" s="1241"/>
      <c r="CC5" s="1241"/>
      <c r="CD5" s="1241"/>
      <c r="CE5" s="1241"/>
      <c r="CF5" s="1241"/>
      <c r="CG5" s="1241"/>
      <c r="CH5" s="1241"/>
      <c r="CI5" s="1241"/>
      <c r="CJ5" s="1241"/>
      <c r="CK5" s="1241"/>
      <c r="CL5" s="1241"/>
      <c r="CM5" s="1241"/>
      <c r="CN5" s="1241"/>
      <c r="CO5" s="1241"/>
      <c r="CP5" s="1241"/>
      <c r="CQ5" s="1241"/>
      <c r="CR5" s="1241"/>
      <c r="CS5" s="1241"/>
      <c r="CT5" s="1241"/>
      <c r="CU5" s="1241"/>
      <c r="CV5" s="1241"/>
      <c r="CW5" s="1241"/>
      <c r="CX5" s="1241"/>
      <c r="CY5" s="1241"/>
      <c r="CZ5" s="1241"/>
      <c r="DA5" s="1241"/>
      <c r="DB5" s="1241"/>
      <c r="DC5" s="1241"/>
      <c r="DD5" s="1241"/>
      <c r="DE5" s="1241"/>
      <c r="DF5" s="270"/>
      <c r="DG5" s="270"/>
      <c r="DH5" s="270"/>
      <c r="DI5" s="270"/>
      <c r="DJ5" s="270"/>
      <c r="DK5" s="270"/>
      <c r="DL5" s="270"/>
      <c r="DM5" s="270"/>
      <c r="DN5" s="270"/>
      <c r="DO5" s="270"/>
      <c r="DP5" s="270"/>
      <c r="DQ5" s="270"/>
      <c r="DR5" s="270"/>
      <c r="DS5" s="270"/>
      <c r="DT5" s="270"/>
      <c r="DU5" s="270"/>
      <c r="DV5" s="270"/>
      <c r="DW5" s="270"/>
    </row>
    <row r="6" spans="1:143" s="269" customFormat="1" x14ac:dyDescent="0.15">
      <c r="A6" s="1241"/>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41"/>
      <c r="BC6" s="1241"/>
      <c r="BD6" s="1241"/>
      <c r="BE6" s="1241"/>
      <c r="BF6" s="1241"/>
      <c r="BG6" s="1241"/>
      <c r="BH6" s="1241"/>
      <c r="BI6" s="1241"/>
      <c r="BJ6" s="1241"/>
      <c r="BK6" s="1241"/>
      <c r="BL6" s="1241"/>
      <c r="BM6" s="1241"/>
      <c r="BN6" s="1241"/>
      <c r="BO6" s="1241"/>
      <c r="BP6" s="1241"/>
      <c r="BQ6" s="1241"/>
      <c r="BR6" s="1241"/>
      <c r="BS6" s="1241"/>
      <c r="BT6" s="1241"/>
      <c r="BU6" s="1241"/>
      <c r="BV6" s="1241"/>
      <c r="BW6" s="1241"/>
      <c r="BX6" s="1241"/>
      <c r="BY6" s="1241"/>
      <c r="BZ6" s="1241"/>
      <c r="CA6" s="1241"/>
      <c r="CB6" s="1241"/>
      <c r="CC6" s="1241"/>
      <c r="CD6" s="1241"/>
      <c r="CE6" s="1241"/>
      <c r="CF6" s="1241"/>
      <c r="CG6" s="1241"/>
      <c r="CH6" s="1241"/>
      <c r="CI6" s="1241"/>
      <c r="CJ6" s="1241"/>
      <c r="CK6" s="1241"/>
      <c r="CL6" s="1241"/>
      <c r="CM6" s="1241"/>
      <c r="CN6" s="1241"/>
      <c r="CO6" s="1241"/>
      <c r="CP6" s="1241"/>
      <c r="CQ6" s="1241"/>
      <c r="CR6" s="1241"/>
      <c r="CS6" s="1241"/>
      <c r="CT6" s="1241"/>
      <c r="CU6" s="1241"/>
      <c r="CV6" s="1241"/>
      <c r="CW6" s="1241"/>
      <c r="CX6" s="1241"/>
      <c r="CY6" s="1241"/>
      <c r="CZ6" s="1241"/>
      <c r="DA6" s="1241"/>
      <c r="DB6" s="1241"/>
      <c r="DC6" s="1241"/>
      <c r="DD6" s="1241"/>
      <c r="DE6" s="1241"/>
      <c r="DF6" s="270"/>
      <c r="DG6" s="270"/>
      <c r="DH6" s="270"/>
      <c r="DI6" s="270"/>
      <c r="DJ6" s="270"/>
      <c r="DK6" s="270"/>
      <c r="DL6" s="270"/>
      <c r="DM6" s="270"/>
      <c r="DN6" s="270"/>
      <c r="DO6" s="270"/>
      <c r="DP6" s="270"/>
      <c r="DQ6" s="270"/>
      <c r="DR6" s="270"/>
      <c r="DS6" s="270"/>
      <c r="DT6" s="270"/>
      <c r="DU6" s="270"/>
      <c r="DV6" s="270"/>
      <c r="DW6" s="270"/>
    </row>
    <row r="7" spans="1:143" s="269" customFormat="1" x14ac:dyDescent="0.15">
      <c r="A7" s="1241"/>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c r="DF7" s="270"/>
      <c r="DG7" s="270"/>
      <c r="DH7" s="270"/>
      <c r="DI7" s="270"/>
      <c r="DJ7" s="270"/>
      <c r="DK7" s="270"/>
      <c r="DL7" s="270"/>
      <c r="DM7" s="270"/>
      <c r="DN7" s="270"/>
      <c r="DO7" s="270"/>
      <c r="DP7" s="270"/>
      <c r="DQ7" s="270"/>
      <c r="DR7" s="270"/>
      <c r="DS7" s="270"/>
      <c r="DT7" s="270"/>
      <c r="DU7" s="270"/>
      <c r="DV7" s="270"/>
      <c r="DW7" s="270"/>
    </row>
    <row r="8" spans="1:143" s="269" customFormat="1" x14ac:dyDescent="0.15">
      <c r="A8" s="1241"/>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c r="DF8" s="270"/>
      <c r="DG8" s="270"/>
      <c r="DH8" s="270"/>
      <c r="DI8" s="270"/>
      <c r="DJ8" s="270"/>
      <c r="DK8" s="270"/>
      <c r="DL8" s="270"/>
      <c r="DM8" s="270"/>
      <c r="DN8" s="270"/>
      <c r="DO8" s="270"/>
      <c r="DP8" s="270"/>
      <c r="DQ8" s="270"/>
      <c r="DR8" s="270"/>
      <c r="DS8" s="270"/>
      <c r="DT8" s="270"/>
      <c r="DU8" s="270"/>
      <c r="DV8" s="270"/>
      <c r="DW8" s="270"/>
    </row>
    <row r="9" spans="1:143" s="269" customFormat="1" x14ac:dyDescent="0.15">
      <c r="A9" s="1241"/>
      <c r="B9" s="1241"/>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c r="DF9" s="270"/>
      <c r="DG9" s="270"/>
      <c r="DH9" s="270"/>
      <c r="DI9" s="270"/>
      <c r="DJ9" s="270"/>
      <c r="DK9" s="270"/>
      <c r="DL9" s="270"/>
      <c r="DM9" s="270"/>
      <c r="DN9" s="270"/>
      <c r="DO9" s="270"/>
      <c r="DP9" s="270"/>
      <c r="DQ9" s="270"/>
      <c r="DR9" s="270"/>
      <c r="DS9" s="270"/>
      <c r="DT9" s="270"/>
      <c r="DU9" s="270"/>
      <c r="DV9" s="270"/>
      <c r="DW9" s="270"/>
    </row>
    <row r="10" spans="1:143" s="269" customFormat="1" x14ac:dyDescent="0.15">
      <c r="A10" s="1241"/>
      <c r="B10" s="1241"/>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c r="DF10" s="270"/>
      <c r="DG10" s="270"/>
      <c r="DH10" s="270"/>
      <c r="DI10" s="270"/>
      <c r="DJ10" s="270"/>
      <c r="DK10" s="270"/>
      <c r="DL10" s="270"/>
      <c r="DM10" s="270"/>
      <c r="DN10" s="270"/>
      <c r="DO10" s="270"/>
      <c r="DP10" s="270"/>
      <c r="DQ10" s="270"/>
      <c r="DR10" s="270"/>
      <c r="DS10" s="270"/>
      <c r="DT10" s="270"/>
      <c r="DU10" s="270"/>
      <c r="DV10" s="270"/>
      <c r="DW10" s="270"/>
      <c r="EM10" s="269" t="s">
        <v>573</v>
      </c>
    </row>
    <row r="11" spans="1:143" s="269" customFormat="1" x14ac:dyDescent="0.15">
      <c r="A11" s="1241"/>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c r="DF11" s="270"/>
      <c r="DG11" s="270"/>
      <c r="DH11" s="270"/>
      <c r="DI11" s="270"/>
      <c r="DJ11" s="270"/>
      <c r="DK11" s="270"/>
      <c r="DL11" s="270"/>
      <c r="DM11" s="270"/>
      <c r="DN11" s="270"/>
      <c r="DO11" s="270"/>
      <c r="DP11" s="270"/>
      <c r="DQ11" s="270"/>
      <c r="DR11" s="270"/>
      <c r="DS11" s="270"/>
      <c r="DT11" s="270"/>
      <c r="DU11" s="270"/>
      <c r="DV11" s="270"/>
      <c r="DW11" s="270"/>
    </row>
    <row r="12" spans="1:143" s="269" customFormat="1" x14ac:dyDescent="0.15">
      <c r="A12" s="1241"/>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c r="DF12" s="270"/>
      <c r="DG12" s="270"/>
      <c r="DH12" s="270"/>
      <c r="DI12" s="270"/>
      <c r="DJ12" s="270"/>
      <c r="DK12" s="270"/>
      <c r="DL12" s="270"/>
      <c r="DM12" s="270"/>
      <c r="DN12" s="270"/>
      <c r="DO12" s="270"/>
      <c r="DP12" s="270"/>
      <c r="DQ12" s="270"/>
      <c r="DR12" s="270"/>
      <c r="DS12" s="270"/>
      <c r="DT12" s="270"/>
      <c r="DU12" s="270"/>
      <c r="DV12" s="270"/>
      <c r="DW12" s="270"/>
      <c r="EM12" s="269" t="s">
        <v>573</v>
      </c>
    </row>
    <row r="13" spans="1:143" s="269" customFormat="1" x14ac:dyDescent="0.15">
      <c r="A13" s="1241"/>
      <c r="B13" s="1241"/>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c r="DF13" s="270"/>
      <c r="DG13" s="270"/>
      <c r="DH13" s="270"/>
      <c r="DI13" s="270"/>
      <c r="DJ13" s="270"/>
      <c r="DK13" s="270"/>
      <c r="DL13" s="270"/>
      <c r="DM13" s="270"/>
      <c r="DN13" s="270"/>
      <c r="DO13" s="270"/>
      <c r="DP13" s="270"/>
      <c r="DQ13" s="270"/>
      <c r="DR13" s="270"/>
      <c r="DS13" s="270"/>
      <c r="DT13" s="270"/>
      <c r="DU13" s="270"/>
      <c r="DV13" s="270"/>
      <c r="DW13" s="270"/>
    </row>
    <row r="14" spans="1:143" s="269" customFormat="1" x14ac:dyDescent="0.15">
      <c r="A14" s="1241"/>
      <c r="B14" s="1241"/>
      <c r="C14" s="1241"/>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c r="DF14" s="270"/>
      <c r="DG14" s="270"/>
      <c r="DH14" s="270"/>
      <c r="DI14" s="270"/>
      <c r="DJ14" s="270"/>
      <c r="DK14" s="270"/>
      <c r="DL14" s="270"/>
      <c r="DM14" s="270"/>
      <c r="DN14" s="270"/>
      <c r="DO14" s="270"/>
      <c r="DP14" s="270"/>
      <c r="DQ14" s="270"/>
      <c r="DR14" s="270"/>
      <c r="DS14" s="270"/>
      <c r="DT14" s="270"/>
      <c r="DU14" s="270"/>
      <c r="DV14" s="270"/>
      <c r="DW14" s="270"/>
    </row>
    <row r="15" spans="1:143" s="269" customFormat="1" x14ac:dyDescent="0.15">
      <c r="A15" s="1240"/>
      <c r="B15" s="1241"/>
      <c r="C15" s="1241"/>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c r="DF15" s="270"/>
      <c r="DG15" s="270"/>
      <c r="DH15" s="270"/>
      <c r="DI15" s="270"/>
      <c r="DJ15" s="270"/>
      <c r="DK15" s="270"/>
      <c r="DL15" s="270"/>
      <c r="DM15" s="270"/>
      <c r="DN15" s="270"/>
      <c r="DO15" s="270"/>
      <c r="DP15" s="270"/>
      <c r="DQ15" s="270"/>
      <c r="DR15" s="270"/>
      <c r="DS15" s="270"/>
      <c r="DT15" s="270"/>
      <c r="DU15" s="270"/>
      <c r="DV15" s="270"/>
      <c r="DW15" s="270"/>
    </row>
    <row r="16" spans="1:143" s="269" customFormat="1" x14ac:dyDescent="0.15">
      <c r="A16" s="1240"/>
      <c r="B16" s="1241"/>
      <c r="C16" s="1241"/>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c r="DF16" s="270"/>
      <c r="DG16" s="270"/>
      <c r="DH16" s="270"/>
      <c r="DI16" s="270"/>
      <c r="DJ16" s="270"/>
      <c r="DK16" s="270"/>
      <c r="DL16" s="270"/>
      <c r="DM16" s="270"/>
      <c r="DN16" s="270"/>
      <c r="DO16" s="270"/>
      <c r="DP16" s="270"/>
      <c r="DQ16" s="270"/>
      <c r="DR16" s="270"/>
      <c r="DS16" s="270"/>
      <c r="DT16" s="270"/>
      <c r="DU16" s="270"/>
      <c r="DV16" s="270"/>
      <c r="DW16" s="270"/>
    </row>
    <row r="17" spans="1:351" s="269" customFormat="1" x14ac:dyDescent="0.15">
      <c r="A17" s="1240"/>
      <c r="B17" s="1241"/>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c r="DF17" s="270"/>
      <c r="DG17" s="270"/>
      <c r="DH17" s="270"/>
      <c r="DI17" s="270"/>
      <c r="DJ17" s="270"/>
      <c r="DK17" s="270"/>
      <c r="DL17" s="270"/>
      <c r="DM17" s="270"/>
      <c r="DN17" s="270"/>
      <c r="DO17" s="270"/>
      <c r="DP17" s="270"/>
      <c r="DQ17" s="270"/>
      <c r="DR17" s="270"/>
      <c r="DS17" s="270"/>
      <c r="DT17" s="270"/>
      <c r="DU17" s="270"/>
      <c r="DV17" s="270"/>
      <c r="DW17" s="270"/>
    </row>
    <row r="18" spans="1:351" s="269" customFormat="1" x14ac:dyDescent="0.15">
      <c r="A18" s="1240"/>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c r="DF18" s="270"/>
      <c r="DG18" s="270"/>
      <c r="DH18" s="270"/>
      <c r="DI18" s="270"/>
      <c r="DJ18" s="270"/>
      <c r="DK18" s="270"/>
      <c r="DL18" s="270"/>
      <c r="DM18" s="270"/>
      <c r="DN18" s="270"/>
      <c r="DO18" s="270"/>
      <c r="DP18" s="270"/>
      <c r="DQ18" s="270"/>
      <c r="DR18" s="270"/>
      <c r="DS18" s="270"/>
      <c r="DT18" s="270"/>
      <c r="DU18" s="270"/>
      <c r="DV18" s="270"/>
      <c r="DW18" s="270"/>
    </row>
    <row r="19" spans="1:351" x14ac:dyDescent="0.15">
      <c r="DD19" s="1240"/>
      <c r="DE19" s="1240"/>
    </row>
    <row r="20" spans="1:351" x14ac:dyDescent="0.15">
      <c r="DD20" s="1240"/>
      <c r="DE20" s="1240"/>
    </row>
    <row r="21" spans="1:351" ht="17.25" x14ac:dyDescent="0.15">
      <c r="B21" s="1242"/>
      <c r="C21" s="1243"/>
      <c r="D21" s="1243"/>
      <c r="E21" s="1243"/>
      <c r="F21" s="1243"/>
      <c r="G21" s="1243"/>
      <c r="H21" s="1243"/>
      <c r="I21" s="1243"/>
      <c r="J21" s="1243"/>
      <c r="K21" s="1243"/>
      <c r="L21" s="1243"/>
      <c r="M21" s="1243"/>
      <c r="N21" s="1244"/>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4"/>
      <c r="AU21" s="1243"/>
      <c r="AV21" s="1243"/>
      <c r="AW21" s="1243"/>
      <c r="AX21" s="1243"/>
      <c r="AY21" s="1243"/>
      <c r="AZ21" s="1243"/>
      <c r="BA21" s="1243"/>
      <c r="BB21" s="1243"/>
      <c r="BC21" s="1243"/>
      <c r="BD21" s="1243"/>
      <c r="BE21" s="1243"/>
      <c r="BF21" s="1244"/>
      <c r="BG21" s="1243"/>
      <c r="BH21" s="1243"/>
      <c r="BI21" s="1243"/>
      <c r="BJ21" s="1243"/>
      <c r="BK21" s="1243"/>
      <c r="BL21" s="1243"/>
      <c r="BM21" s="1243"/>
      <c r="BN21" s="1243"/>
      <c r="BO21" s="1243"/>
      <c r="BP21" s="1243"/>
      <c r="BQ21" s="1243"/>
      <c r="BR21" s="1244"/>
      <c r="BS21" s="1243"/>
      <c r="BT21" s="1243"/>
      <c r="BU21" s="1243"/>
      <c r="BV21" s="1243"/>
      <c r="BW21" s="1243"/>
      <c r="BX21" s="1243"/>
      <c r="BY21" s="1243"/>
      <c r="BZ21" s="1243"/>
      <c r="CA21" s="1243"/>
      <c r="CB21" s="1243"/>
      <c r="CC21" s="1243"/>
      <c r="CD21" s="1244"/>
      <c r="CE21" s="1243"/>
      <c r="CF21" s="1243"/>
      <c r="CG21" s="1243"/>
      <c r="CH21" s="1243"/>
      <c r="CI21" s="1243"/>
      <c r="CJ21" s="1243"/>
      <c r="CK21" s="1243"/>
      <c r="CL21" s="1243"/>
      <c r="CM21" s="1243"/>
      <c r="CN21" s="1243"/>
      <c r="CO21" s="1243"/>
      <c r="CP21" s="1244"/>
      <c r="CQ21" s="1243"/>
      <c r="CR21" s="1243"/>
      <c r="CS21" s="1243"/>
      <c r="CT21" s="1243"/>
      <c r="CU21" s="1243"/>
      <c r="CV21" s="1243"/>
      <c r="CW21" s="1243"/>
      <c r="CX21" s="1243"/>
      <c r="CY21" s="1243"/>
      <c r="CZ21" s="1243"/>
      <c r="DA21" s="1243"/>
      <c r="DB21" s="1244"/>
      <c r="DC21" s="1243"/>
      <c r="DD21" s="1245"/>
      <c r="DE21" s="1240"/>
      <c r="MM21" s="1246"/>
    </row>
    <row r="22" spans="1:351" ht="17.25" x14ac:dyDescent="0.15">
      <c r="B22" s="1247"/>
      <c r="MM22" s="1246"/>
    </row>
    <row r="23" spans="1:351" x14ac:dyDescent="0.15">
      <c r="B23" s="1247"/>
    </row>
    <row r="24" spans="1:351" x14ac:dyDescent="0.15">
      <c r="B24" s="1247"/>
    </row>
    <row r="25" spans="1:351" x14ac:dyDescent="0.15">
      <c r="B25" s="1247"/>
    </row>
    <row r="26" spans="1:351" x14ac:dyDescent="0.15">
      <c r="B26" s="1247"/>
    </row>
    <row r="27" spans="1:351" x14ac:dyDescent="0.15">
      <c r="B27" s="1247"/>
    </row>
    <row r="28" spans="1:351" x14ac:dyDescent="0.15">
      <c r="B28" s="1247"/>
    </row>
    <row r="29" spans="1:351" x14ac:dyDescent="0.15">
      <c r="B29" s="1247"/>
    </row>
    <row r="30" spans="1:351" x14ac:dyDescent="0.15">
      <c r="B30" s="1247"/>
    </row>
    <row r="31" spans="1:351" x14ac:dyDescent="0.15">
      <c r="B31" s="1247"/>
    </row>
    <row r="32" spans="1:351" x14ac:dyDescent="0.15">
      <c r="B32" s="1247"/>
    </row>
    <row r="33" spans="2:109" x14ac:dyDescent="0.15">
      <c r="B33" s="1247"/>
    </row>
    <row r="34" spans="2:109" x14ac:dyDescent="0.15">
      <c r="B34" s="1247"/>
    </row>
    <row r="35" spans="2:109" x14ac:dyDescent="0.15">
      <c r="B35" s="1247"/>
    </row>
    <row r="36" spans="2:109" x14ac:dyDescent="0.15">
      <c r="B36" s="1247"/>
    </row>
    <row r="37" spans="2:109" x14ac:dyDescent="0.15">
      <c r="B37" s="1247"/>
    </row>
    <row r="38" spans="2:109" x14ac:dyDescent="0.15">
      <c r="B38" s="1247"/>
    </row>
    <row r="39" spans="2:109" x14ac:dyDescent="0.15">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x14ac:dyDescent="0.15">
      <c r="B40" s="1252"/>
      <c r="DD40" s="1252"/>
      <c r="DE40" s="1240"/>
    </row>
    <row r="41" spans="2:109" ht="17.25" x14ac:dyDescent="0.15">
      <c r="B41" s="1253" t="s">
        <v>574</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5"/>
    </row>
    <row r="42" spans="2:109" x14ac:dyDescent="0.15">
      <c r="B42" s="1247"/>
      <c r="G42" s="1254"/>
      <c r="I42" s="1255"/>
      <c r="J42" s="1255"/>
      <c r="K42" s="1255"/>
      <c r="AM42" s="1254"/>
      <c r="AN42" s="1254" t="s">
        <v>575</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x14ac:dyDescent="0.15">
      <c r="B43" s="1247"/>
      <c r="AN43" s="1256" t="s">
        <v>576</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x14ac:dyDescent="0.15">
      <c r="B49" s="1247"/>
      <c r="AN49" s="1240" t="s">
        <v>577</v>
      </c>
    </row>
    <row r="50" spans="1:109" x14ac:dyDescent="0.15">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541</v>
      </c>
      <c r="BQ50" s="1272"/>
      <c r="BR50" s="1272"/>
      <c r="BS50" s="1272"/>
      <c r="BT50" s="1272"/>
      <c r="BU50" s="1272"/>
      <c r="BV50" s="1272"/>
      <c r="BW50" s="1272"/>
      <c r="BX50" s="1272" t="s">
        <v>542</v>
      </c>
      <c r="BY50" s="1272"/>
      <c r="BZ50" s="1272"/>
      <c r="CA50" s="1272"/>
      <c r="CB50" s="1272"/>
      <c r="CC50" s="1272"/>
      <c r="CD50" s="1272"/>
      <c r="CE50" s="1272"/>
      <c r="CF50" s="1272" t="s">
        <v>543</v>
      </c>
      <c r="CG50" s="1272"/>
      <c r="CH50" s="1272"/>
      <c r="CI50" s="1272"/>
      <c r="CJ50" s="1272"/>
      <c r="CK50" s="1272"/>
      <c r="CL50" s="1272"/>
      <c r="CM50" s="1272"/>
      <c r="CN50" s="1272" t="s">
        <v>544</v>
      </c>
      <c r="CO50" s="1272"/>
      <c r="CP50" s="1272"/>
      <c r="CQ50" s="1272"/>
      <c r="CR50" s="1272"/>
      <c r="CS50" s="1272"/>
      <c r="CT50" s="1272"/>
      <c r="CU50" s="1272"/>
      <c r="CV50" s="1272" t="s">
        <v>545</v>
      </c>
      <c r="CW50" s="1272"/>
      <c r="CX50" s="1272"/>
      <c r="CY50" s="1272"/>
      <c r="CZ50" s="1272"/>
      <c r="DA50" s="1272"/>
      <c r="DB50" s="1272"/>
      <c r="DC50" s="1272"/>
    </row>
    <row r="51" spans="1:109" ht="13.5" customHeight="1" x14ac:dyDescent="0.15">
      <c r="B51" s="1247"/>
      <c r="G51" s="1273"/>
      <c r="H51" s="1273"/>
      <c r="I51" s="1274"/>
      <c r="J51" s="1274"/>
      <c r="K51" s="1275"/>
      <c r="L51" s="1275"/>
      <c r="M51" s="1275"/>
      <c r="N51" s="1275"/>
      <c r="AM51" s="1265"/>
      <c r="AN51" s="1276" t="s">
        <v>578</v>
      </c>
      <c r="AO51" s="1276"/>
      <c r="AP51" s="1276"/>
      <c r="AQ51" s="1276"/>
      <c r="AR51" s="1276"/>
      <c r="AS51" s="1276"/>
      <c r="AT51" s="1276"/>
      <c r="AU51" s="1276"/>
      <c r="AV51" s="1276"/>
      <c r="AW51" s="1276"/>
      <c r="AX51" s="1276"/>
      <c r="AY51" s="1276"/>
      <c r="AZ51" s="1276"/>
      <c r="BA51" s="1276"/>
      <c r="BB51" s="1276" t="s">
        <v>579</v>
      </c>
      <c r="BC51" s="1276"/>
      <c r="BD51" s="1276"/>
      <c r="BE51" s="1276"/>
      <c r="BF51" s="1276"/>
      <c r="BG51" s="1276"/>
      <c r="BH51" s="1276"/>
      <c r="BI51" s="1276"/>
      <c r="BJ51" s="1276"/>
      <c r="BK51" s="1276"/>
      <c r="BL51" s="1276"/>
      <c r="BM51" s="1276"/>
      <c r="BN51" s="1276"/>
      <c r="BO51" s="1276"/>
      <c r="BP51" s="1277"/>
      <c r="BQ51" s="1278"/>
      <c r="BR51" s="1278"/>
      <c r="BS51" s="1278"/>
      <c r="BT51" s="1278"/>
      <c r="BU51" s="1278"/>
      <c r="BV51" s="1278"/>
      <c r="BW51" s="1278"/>
      <c r="BX51" s="1277"/>
      <c r="BY51" s="1278"/>
      <c r="BZ51" s="1278"/>
      <c r="CA51" s="1278"/>
      <c r="CB51" s="1278"/>
      <c r="CC51" s="1278"/>
      <c r="CD51" s="1278"/>
      <c r="CE51" s="1278"/>
      <c r="CF51" s="1277"/>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580</v>
      </c>
      <c r="BC53" s="1276"/>
      <c r="BD53" s="1276"/>
      <c r="BE53" s="1276"/>
      <c r="BF53" s="1276"/>
      <c r="BG53" s="1276"/>
      <c r="BH53" s="1276"/>
      <c r="BI53" s="1276"/>
      <c r="BJ53" s="1276"/>
      <c r="BK53" s="1276"/>
      <c r="BL53" s="1276"/>
      <c r="BM53" s="1276"/>
      <c r="BN53" s="1276"/>
      <c r="BO53" s="1276"/>
      <c r="BP53" s="1277"/>
      <c r="BQ53" s="1278"/>
      <c r="BR53" s="1278"/>
      <c r="BS53" s="1278"/>
      <c r="BT53" s="1278"/>
      <c r="BU53" s="1278"/>
      <c r="BV53" s="1278"/>
      <c r="BW53" s="1278"/>
      <c r="BX53" s="1277"/>
      <c r="BY53" s="1278"/>
      <c r="BZ53" s="1278"/>
      <c r="CA53" s="1278"/>
      <c r="CB53" s="1278"/>
      <c r="CC53" s="1278"/>
      <c r="CD53" s="1278"/>
      <c r="CE53" s="1278"/>
      <c r="CF53" s="1277"/>
      <c r="CG53" s="1278"/>
      <c r="CH53" s="1278"/>
      <c r="CI53" s="1278"/>
      <c r="CJ53" s="1278"/>
      <c r="CK53" s="1278"/>
      <c r="CL53" s="1278"/>
      <c r="CM53" s="1278"/>
      <c r="CN53" s="1278">
        <v>56.1</v>
      </c>
      <c r="CO53" s="1278"/>
      <c r="CP53" s="1278"/>
      <c r="CQ53" s="1278"/>
      <c r="CR53" s="1278"/>
      <c r="CS53" s="1278"/>
      <c r="CT53" s="1278"/>
      <c r="CU53" s="1278"/>
      <c r="CV53" s="1278">
        <v>57.2</v>
      </c>
      <c r="CW53" s="1278"/>
      <c r="CX53" s="1278"/>
      <c r="CY53" s="1278"/>
      <c r="CZ53" s="1278"/>
      <c r="DA53" s="1278"/>
      <c r="DB53" s="1278"/>
      <c r="DC53" s="1278"/>
    </row>
    <row r="54" spans="1:109" x14ac:dyDescent="0.15">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5"/>
      <c r="B55" s="1247"/>
      <c r="G55" s="1266"/>
      <c r="H55" s="1266"/>
      <c r="I55" s="1266"/>
      <c r="J55" s="1266"/>
      <c r="K55" s="1275"/>
      <c r="L55" s="1275"/>
      <c r="M55" s="1275"/>
      <c r="N55" s="1275"/>
      <c r="AN55" s="1272" t="s">
        <v>581</v>
      </c>
      <c r="AO55" s="1272"/>
      <c r="AP55" s="1272"/>
      <c r="AQ55" s="1272"/>
      <c r="AR55" s="1272"/>
      <c r="AS55" s="1272"/>
      <c r="AT55" s="1272"/>
      <c r="AU55" s="1272"/>
      <c r="AV55" s="1272"/>
      <c r="AW55" s="1272"/>
      <c r="AX55" s="1272"/>
      <c r="AY55" s="1272"/>
      <c r="AZ55" s="1272"/>
      <c r="BA55" s="1272"/>
      <c r="BB55" s="1276" t="s">
        <v>579</v>
      </c>
      <c r="BC55" s="1276"/>
      <c r="BD55" s="1276"/>
      <c r="BE55" s="1276"/>
      <c r="BF55" s="1276"/>
      <c r="BG55" s="1276"/>
      <c r="BH55" s="1276"/>
      <c r="BI55" s="1276"/>
      <c r="BJ55" s="1276"/>
      <c r="BK55" s="1276"/>
      <c r="BL55" s="1276"/>
      <c r="BM55" s="1276"/>
      <c r="BN55" s="1276"/>
      <c r="BO55" s="1276"/>
      <c r="BP55" s="1277"/>
      <c r="BQ55" s="1278"/>
      <c r="BR55" s="1278"/>
      <c r="BS55" s="1278"/>
      <c r="BT55" s="1278"/>
      <c r="BU55" s="1278"/>
      <c r="BV55" s="1278"/>
      <c r="BW55" s="1278"/>
      <c r="BX55" s="1277"/>
      <c r="BY55" s="1278"/>
      <c r="BZ55" s="1278"/>
      <c r="CA55" s="1278"/>
      <c r="CB55" s="1278"/>
      <c r="CC55" s="1278"/>
      <c r="CD55" s="1278"/>
      <c r="CE55" s="1278"/>
      <c r="CF55" s="1277"/>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5" customFormat="1" x14ac:dyDescent="0.15">
      <c r="B57" s="1279"/>
      <c r="G57" s="1266"/>
      <c r="H57" s="1266"/>
      <c r="I57" s="1280"/>
      <c r="J57" s="1280"/>
      <c r="K57" s="1275"/>
      <c r="L57" s="1275"/>
      <c r="M57" s="1275"/>
      <c r="N57" s="1275"/>
      <c r="AM57" s="1240"/>
      <c r="AN57" s="1272"/>
      <c r="AO57" s="1272"/>
      <c r="AP57" s="1272"/>
      <c r="AQ57" s="1272"/>
      <c r="AR57" s="1272"/>
      <c r="AS57" s="1272"/>
      <c r="AT57" s="1272"/>
      <c r="AU57" s="1272"/>
      <c r="AV57" s="1272"/>
      <c r="AW57" s="1272"/>
      <c r="AX57" s="1272"/>
      <c r="AY57" s="1272"/>
      <c r="AZ57" s="1272"/>
      <c r="BA57" s="1272"/>
      <c r="BB57" s="1276" t="s">
        <v>580</v>
      </c>
      <c r="BC57" s="1276"/>
      <c r="BD57" s="1276"/>
      <c r="BE57" s="1276"/>
      <c r="BF57" s="1276"/>
      <c r="BG57" s="1276"/>
      <c r="BH57" s="1276"/>
      <c r="BI57" s="1276"/>
      <c r="BJ57" s="1276"/>
      <c r="BK57" s="1276"/>
      <c r="BL57" s="1276"/>
      <c r="BM57" s="1276"/>
      <c r="BN57" s="1276"/>
      <c r="BO57" s="1276"/>
      <c r="BP57" s="1277"/>
      <c r="BQ57" s="1278"/>
      <c r="BR57" s="1278"/>
      <c r="BS57" s="1278"/>
      <c r="BT57" s="1278"/>
      <c r="BU57" s="1278"/>
      <c r="BV57" s="1278"/>
      <c r="BW57" s="1278"/>
      <c r="BX57" s="1277"/>
      <c r="BY57" s="1278"/>
      <c r="BZ57" s="1278"/>
      <c r="CA57" s="1278"/>
      <c r="CB57" s="1278"/>
      <c r="CC57" s="1278"/>
      <c r="CD57" s="1278"/>
      <c r="CE57" s="1278"/>
      <c r="CF57" s="1277"/>
      <c r="CG57" s="1278"/>
      <c r="CH57" s="1278"/>
      <c r="CI57" s="1278"/>
      <c r="CJ57" s="1278"/>
      <c r="CK57" s="1278"/>
      <c r="CL57" s="1278"/>
      <c r="CM57" s="1278"/>
      <c r="CN57" s="1278">
        <v>56.3</v>
      </c>
      <c r="CO57" s="1278"/>
      <c r="CP57" s="1278"/>
      <c r="CQ57" s="1278"/>
      <c r="CR57" s="1278"/>
      <c r="CS57" s="1278"/>
      <c r="CT57" s="1278"/>
      <c r="CU57" s="1278"/>
      <c r="CV57" s="1278">
        <v>56.7</v>
      </c>
      <c r="CW57" s="1278"/>
      <c r="CX57" s="1278"/>
      <c r="CY57" s="1278"/>
      <c r="CZ57" s="1278"/>
      <c r="DA57" s="1278"/>
      <c r="DB57" s="1278"/>
      <c r="DC57" s="1278"/>
      <c r="DD57" s="1281"/>
      <c r="DE57" s="1279"/>
    </row>
    <row r="58" spans="1:109" s="1255" customFormat="1" x14ac:dyDescent="0.15">
      <c r="A58" s="1240"/>
      <c r="B58" s="1279"/>
      <c r="G58" s="1266"/>
      <c r="H58" s="1266"/>
      <c r="I58" s="1280"/>
      <c r="J58" s="1280"/>
      <c r="K58" s="1275"/>
      <c r="L58" s="1275"/>
      <c r="M58" s="1275"/>
      <c r="N58" s="1275"/>
      <c r="AM58" s="1240"/>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5" customFormat="1" x14ac:dyDescent="0.15">
      <c r="A59" s="1240"/>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5" customFormat="1" x14ac:dyDescent="0.15">
      <c r="A60" s="1240"/>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5" customFormat="1" x14ac:dyDescent="0.15">
      <c r="A61" s="1240"/>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0"/>
    </row>
    <row r="63" spans="1:109" ht="17.25" x14ac:dyDescent="0.15">
      <c r="B63" s="1287" t="s">
        <v>582</v>
      </c>
    </row>
    <row r="64" spans="1:109" x14ac:dyDescent="0.15">
      <c r="B64" s="1247"/>
      <c r="G64" s="1254"/>
      <c r="I64" s="1288"/>
      <c r="J64" s="1288"/>
      <c r="K64" s="1288"/>
      <c r="L64" s="1288"/>
      <c r="M64" s="1288"/>
      <c r="N64" s="1289"/>
      <c r="AM64" s="1254"/>
      <c r="AN64" s="1254" t="s">
        <v>575</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x14ac:dyDescent="0.15">
      <c r="B65" s="1247"/>
      <c r="AN65" s="1256" t="s">
        <v>583</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1247"/>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1247"/>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1247"/>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1247"/>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1247"/>
      <c r="H70" s="1290"/>
      <c r="I70" s="1290"/>
      <c r="J70" s="1291"/>
      <c r="K70" s="1291"/>
      <c r="L70" s="1292"/>
      <c r="M70" s="1291"/>
      <c r="N70" s="1292"/>
      <c r="AN70" s="1265"/>
      <c r="AO70" s="1265"/>
      <c r="AP70" s="1265"/>
      <c r="AZ70" s="1265"/>
      <c r="BA70" s="1265"/>
      <c r="BB70" s="1265"/>
      <c r="BL70" s="1265"/>
      <c r="BM70" s="1265"/>
      <c r="BN70" s="1265"/>
      <c r="BX70" s="1265"/>
      <c r="BY70" s="1265"/>
      <c r="BZ70" s="1265"/>
      <c r="CJ70" s="1265"/>
      <c r="CK70" s="1265"/>
      <c r="CL70" s="1265"/>
      <c r="CV70" s="1265"/>
      <c r="CW70" s="1265"/>
      <c r="CX70" s="1265"/>
    </row>
    <row r="71" spans="2:107" x14ac:dyDescent="0.15">
      <c r="B71" s="1247"/>
      <c r="G71" s="1293"/>
      <c r="I71" s="1294"/>
      <c r="J71" s="1291"/>
      <c r="K71" s="1291"/>
      <c r="L71" s="1292"/>
      <c r="M71" s="1291"/>
      <c r="N71" s="1292"/>
      <c r="AM71" s="1293"/>
      <c r="AN71" s="1240" t="s">
        <v>577</v>
      </c>
    </row>
    <row r="72" spans="2:107" x14ac:dyDescent="0.15">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541</v>
      </c>
      <c r="BQ72" s="1272"/>
      <c r="BR72" s="1272"/>
      <c r="BS72" s="1272"/>
      <c r="BT72" s="1272"/>
      <c r="BU72" s="1272"/>
      <c r="BV72" s="1272"/>
      <c r="BW72" s="1272"/>
      <c r="BX72" s="1272" t="s">
        <v>542</v>
      </c>
      <c r="BY72" s="1272"/>
      <c r="BZ72" s="1272"/>
      <c r="CA72" s="1272"/>
      <c r="CB72" s="1272"/>
      <c r="CC72" s="1272"/>
      <c r="CD72" s="1272"/>
      <c r="CE72" s="1272"/>
      <c r="CF72" s="1272" t="s">
        <v>543</v>
      </c>
      <c r="CG72" s="1272"/>
      <c r="CH72" s="1272"/>
      <c r="CI72" s="1272"/>
      <c r="CJ72" s="1272"/>
      <c r="CK72" s="1272"/>
      <c r="CL72" s="1272"/>
      <c r="CM72" s="1272"/>
      <c r="CN72" s="1272" t="s">
        <v>544</v>
      </c>
      <c r="CO72" s="1272"/>
      <c r="CP72" s="1272"/>
      <c r="CQ72" s="1272"/>
      <c r="CR72" s="1272"/>
      <c r="CS72" s="1272"/>
      <c r="CT72" s="1272"/>
      <c r="CU72" s="1272"/>
      <c r="CV72" s="1272" t="s">
        <v>545</v>
      </c>
      <c r="CW72" s="1272"/>
      <c r="CX72" s="1272"/>
      <c r="CY72" s="1272"/>
      <c r="CZ72" s="1272"/>
      <c r="DA72" s="1272"/>
      <c r="DB72" s="1272"/>
      <c r="DC72" s="1272"/>
    </row>
    <row r="73" spans="2:107" x14ac:dyDescent="0.15">
      <c r="B73" s="1247"/>
      <c r="G73" s="1273"/>
      <c r="H73" s="1273"/>
      <c r="I73" s="1273"/>
      <c r="J73" s="1273"/>
      <c r="K73" s="1295"/>
      <c r="L73" s="1295"/>
      <c r="M73" s="1295"/>
      <c r="N73" s="1295"/>
      <c r="AM73" s="1265"/>
      <c r="AN73" s="1276" t="s">
        <v>578</v>
      </c>
      <c r="AO73" s="1276"/>
      <c r="AP73" s="1276"/>
      <c r="AQ73" s="1276"/>
      <c r="AR73" s="1276"/>
      <c r="AS73" s="1276"/>
      <c r="AT73" s="1276"/>
      <c r="AU73" s="1276"/>
      <c r="AV73" s="1276"/>
      <c r="AW73" s="1276"/>
      <c r="AX73" s="1276"/>
      <c r="AY73" s="1276"/>
      <c r="AZ73" s="1276"/>
      <c r="BA73" s="1276"/>
      <c r="BB73" s="1276" t="s">
        <v>579</v>
      </c>
      <c r="BC73" s="1276"/>
      <c r="BD73" s="1276"/>
      <c r="BE73" s="1276"/>
      <c r="BF73" s="1276"/>
      <c r="BG73" s="1276"/>
      <c r="BH73" s="1276"/>
      <c r="BI73" s="1276"/>
      <c r="BJ73" s="1276"/>
      <c r="BK73" s="1276"/>
      <c r="BL73" s="1276"/>
      <c r="BM73" s="1276"/>
      <c r="BN73" s="1276"/>
      <c r="BO73" s="1276"/>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7"/>
      <c r="G74" s="1273"/>
      <c r="H74" s="1273"/>
      <c r="I74" s="1273"/>
      <c r="J74" s="1273"/>
      <c r="K74" s="1295"/>
      <c r="L74" s="1295"/>
      <c r="M74" s="1295"/>
      <c r="N74" s="1295"/>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584</v>
      </c>
      <c r="BC75" s="1276"/>
      <c r="BD75" s="1276"/>
      <c r="BE75" s="1276"/>
      <c r="BF75" s="1276"/>
      <c r="BG75" s="1276"/>
      <c r="BH75" s="1276"/>
      <c r="BI75" s="1276"/>
      <c r="BJ75" s="1276"/>
      <c r="BK75" s="1276"/>
      <c r="BL75" s="1276"/>
      <c r="BM75" s="1276"/>
      <c r="BN75" s="1276"/>
      <c r="BO75" s="1276"/>
      <c r="BP75" s="1278">
        <v>8.1999999999999993</v>
      </c>
      <c r="BQ75" s="1278"/>
      <c r="BR75" s="1278"/>
      <c r="BS75" s="1278"/>
      <c r="BT75" s="1278"/>
      <c r="BU75" s="1278"/>
      <c r="BV75" s="1278"/>
      <c r="BW75" s="1278"/>
      <c r="BX75" s="1278">
        <v>7.5</v>
      </c>
      <c r="BY75" s="1278"/>
      <c r="BZ75" s="1278"/>
      <c r="CA75" s="1278"/>
      <c r="CB75" s="1278"/>
      <c r="CC75" s="1278"/>
      <c r="CD75" s="1278"/>
      <c r="CE75" s="1278"/>
      <c r="CF75" s="1278">
        <v>7.3</v>
      </c>
      <c r="CG75" s="1278"/>
      <c r="CH75" s="1278"/>
      <c r="CI75" s="1278"/>
      <c r="CJ75" s="1278"/>
      <c r="CK75" s="1278"/>
      <c r="CL75" s="1278"/>
      <c r="CM75" s="1278"/>
      <c r="CN75" s="1278">
        <v>7</v>
      </c>
      <c r="CO75" s="1278"/>
      <c r="CP75" s="1278"/>
      <c r="CQ75" s="1278"/>
      <c r="CR75" s="1278"/>
      <c r="CS75" s="1278"/>
      <c r="CT75" s="1278"/>
      <c r="CU75" s="1278"/>
      <c r="CV75" s="1278">
        <v>6.3</v>
      </c>
      <c r="CW75" s="1278"/>
      <c r="CX75" s="1278"/>
      <c r="CY75" s="1278"/>
      <c r="CZ75" s="1278"/>
      <c r="DA75" s="1278"/>
      <c r="DB75" s="1278"/>
      <c r="DC75" s="1278"/>
    </row>
    <row r="76" spans="2:107" x14ac:dyDescent="0.15">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7"/>
      <c r="G77" s="1266"/>
      <c r="H77" s="1266"/>
      <c r="I77" s="1266"/>
      <c r="J77" s="1266"/>
      <c r="K77" s="1295"/>
      <c r="L77" s="1295"/>
      <c r="M77" s="1295"/>
      <c r="N77" s="1295"/>
      <c r="AN77" s="1272" t="s">
        <v>581</v>
      </c>
      <c r="AO77" s="1272"/>
      <c r="AP77" s="1272"/>
      <c r="AQ77" s="1272"/>
      <c r="AR77" s="1272"/>
      <c r="AS77" s="1272"/>
      <c r="AT77" s="1272"/>
      <c r="AU77" s="1272"/>
      <c r="AV77" s="1272"/>
      <c r="AW77" s="1272"/>
      <c r="AX77" s="1272"/>
      <c r="AY77" s="1272"/>
      <c r="AZ77" s="1272"/>
      <c r="BA77" s="1272"/>
      <c r="BB77" s="1276" t="s">
        <v>579</v>
      </c>
      <c r="BC77" s="1276"/>
      <c r="BD77" s="1276"/>
      <c r="BE77" s="1276"/>
      <c r="BF77" s="1276"/>
      <c r="BG77" s="1276"/>
      <c r="BH77" s="1276"/>
      <c r="BI77" s="1276"/>
      <c r="BJ77" s="1276"/>
      <c r="BK77" s="1276"/>
      <c r="BL77" s="1276"/>
      <c r="BM77" s="1276"/>
      <c r="BN77" s="1276"/>
      <c r="BO77" s="1276"/>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1247"/>
      <c r="G78" s="1266"/>
      <c r="H78" s="1266"/>
      <c r="I78" s="1266"/>
      <c r="J78" s="1266"/>
      <c r="K78" s="1295"/>
      <c r="L78" s="1295"/>
      <c r="M78" s="1295"/>
      <c r="N78" s="1295"/>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7"/>
      <c r="G79" s="1266"/>
      <c r="H79" s="1266"/>
      <c r="I79" s="1280"/>
      <c r="J79" s="1280"/>
      <c r="K79" s="1296"/>
      <c r="L79" s="1296"/>
      <c r="M79" s="1296"/>
      <c r="N79" s="1296"/>
      <c r="AN79" s="1272"/>
      <c r="AO79" s="1272"/>
      <c r="AP79" s="1272"/>
      <c r="AQ79" s="1272"/>
      <c r="AR79" s="1272"/>
      <c r="AS79" s="1272"/>
      <c r="AT79" s="1272"/>
      <c r="AU79" s="1272"/>
      <c r="AV79" s="1272"/>
      <c r="AW79" s="1272"/>
      <c r="AX79" s="1272"/>
      <c r="AY79" s="1272"/>
      <c r="AZ79" s="1272"/>
      <c r="BA79" s="1272"/>
      <c r="BB79" s="1276" t="s">
        <v>584</v>
      </c>
      <c r="BC79" s="1276"/>
      <c r="BD79" s="1276"/>
      <c r="BE79" s="1276"/>
      <c r="BF79" s="1276"/>
      <c r="BG79" s="1276"/>
      <c r="BH79" s="1276"/>
      <c r="BI79" s="1276"/>
      <c r="BJ79" s="1276"/>
      <c r="BK79" s="1276"/>
      <c r="BL79" s="1276"/>
      <c r="BM79" s="1276"/>
      <c r="BN79" s="1276"/>
      <c r="BO79" s="1276"/>
      <c r="BP79" s="1278">
        <v>9.8000000000000007</v>
      </c>
      <c r="BQ79" s="1278"/>
      <c r="BR79" s="1278"/>
      <c r="BS79" s="1278"/>
      <c r="BT79" s="1278"/>
      <c r="BU79" s="1278"/>
      <c r="BV79" s="1278"/>
      <c r="BW79" s="1278"/>
      <c r="BX79" s="1278">
        <v>9.1</v>
      </c>
      <c r="BY79" s="1278"/>
      <c r="BZ79" s="1278"/>
      <c r="CA79" s="1278"/>
      <c r="CB79" s="1278"/>
      <c r="CC79" s="1278"/>
      <c r="CD79" s="1278"/>
      <c r="CE79" s="1278"/>
      <c r="CF79" s="1278">
        <v>7.8</v>
      </c>
      <c r="CG79" s="1278"/>
      <c r="CH79" s="1278"/>
      <c r="CI79" s="1278"/>
      <c r="CJ79" s="1278"/>
      <c r="CK79" s="1278"/>
      <c r="CL79" s="1278"/>
      <c r="CM79" s="1278"/>
      <c r="CN79" s="1278">
        <v>7.4</v>
      </c>
      <c r="CO79" s="1278"/>
      <c r="CP79" s="1278"/>
      <c r="CQ79" s="1278"/>
      <c r="CR79" s="1278"/>
      <c r="CS79" s="1278"/>
      <c r="CT79" s="1278"/>
      <c r="CU79" s="1278"/>
      <c r="CV79" s="1278">
        <v>7.1</v>
      </c>
      <c r="CW79" s="1278"/>
      <c r="CX79" s="1278"/>
      <c r="CY79" s="1278"/>
      <c r="CZ79" s="1278"/>
      <c r="DA79" s="1278"/>
      <c r="DB79" s="1278"/>
      <c r="DC79" s="1278"/>
    </row>
    <row r="80" spans="2:107" x14ac:dyDescent="0.15">
      <c r="B80" s="1247"/>
      <c r="G80" s="1266"/>
      <c r="H80" s="1266"/>
      <c r="I80" s="1280"/>
      <c r="J80" s="1280"/>
      <c r="K80" s="1296"/>
      <c r="L80" s="1296"/>
      <c r="M80" s="1296"/>
      <c r="N80" s="1296"/>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7"/>
    </row>
    <row r="82" spans="2:109" ht="17.25" x14ac:dyDescent="0.15">
      <c r="B82" s="1247"/>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x14ac:dyDescent="0.15">
      <c r="DD84" s="1240"/>
      <c r="DE84" s="1240"/>
    </row>
    <row r="85" spans="2:109" x14ac:dyDescent="0.15">
      <c r="DD85" s="1240"/>
      <c r="DE85" s="1240"/>
    </row>
    <row r="86" spans="2:109" hidden="1" x14ac:dyDescent="0.15">
      <c r="DD86" s="1240"/>
      <c r="DE86" s="1240"/>
    </row>
    <row r="87" spans="2:109" hidden="1" x14ac:dyDescent="0.15">
      <c r="K87" s="1298"/>
      <c r="AQ87" s="1298"/>
      <c r="BC87" s="1298"/>
      <c r="BO87" s="1298"/>
      <c r="CA87" s="1298"/>
      <c r="CM87" s="1298"/>
      <c r="CY87" s="1298"/>
      <c r="DD87" s="1240"/>
      <c r="DE87" s="1240"/>
    </row>
    <row r="88" spans="2:109" hidden="1" x14ac:dyDescent="0.15">
      <c r="DD88" s="1240"/>
      <c r="DE88" s="1240"/>
    </row>
    <row r="89" spans="2:109" hidden="1" x14ac:dyDescent="0.15">
      <c r="DD89" s="1240"/>
      <c r="DE89" s="1240"/>
    </row>
    <row r="90" spans="2:109" hidden="1" x14ac:dyDescent="0.15">
      <c r="DD90" s="1240"/>
      <c r="DE90" s="1240"/>
    </row>
    <row r="91" spans="2:109" hidden="1" x14ac:dyDescent="0.15">
      <c r="DD91" s="1240"/>
      <c r="DE91" s="1240"/>
    </row>
    <row r="92" spans="2:109" ht="13.5" hidden="1" customHeight="1" x14ac:dyDescent="0.15">
      <c r="DD92" s="1240"/>
      <c r="DE92" s="1240"/>
    </row>
    <row r="93" spans="2:109" ht="13.5" hidden="1" customHeight="1" x14ac:dyDescent="0.15">
      <c r="DD93" s="1240"/>
      <c r="DE93" s="1240"/>
    </row>
    <row r="94" spans="2:109" ht="13.5" hidden="1" customHeight="1" x14ac:dyDescent="0.15">
      <c r="DD94" s="1240"/>
      <c r="DE94" s="1240"/>
    </row>
    <row r="95" spans="2:109" ht="13.5" hidden="1" customHeight="1" x14ac:dyDescent="0.15">
      <c r="DD95" s="1240"/>
      <c r="DE95" s="1240"/>
    </row>
    <row r="96" spans="2:109" ht="13.5" hidden="1" customHeight="1" x14ac:dyDescent="0.15">
      <c r="DD96" s="1240"/>
      <c r="DE96" s="1240"/>
    </row>
    <row r="97" spans="108:109" ht="13.5" hidden="1" customHeight="1" x14ac:dyDescent="0.15">
      <c r="DD97" s="1240"/>
      <c r="DE97" s="1240"/>
    </row>
    <row r="98" spans="108:109" ht="13.5" hidden="1" customHeight="1" x14ac:dyDescent="0.15">
      <c r="DD98" s="1240"/>
      <c r="DE98" s="1240"/>
    </row>
    <row r="99" spans="108:109" ht="13.5" hidden="1" customHeight="1" x14ac:dyDescent="0.15">
      <c r="DD99" s="1240"/>
      <c r="DE99" s="1240"/>
    </row>
    <row r="100" spans="108:109" ht="13.5" hidden="1" customHeight="1" x14ac:dyDescent="0.15">
      <c r="DD100" s="1240"/>
      <c r="DE100" s="1240"/>
    </row>
    <row r="101" spans="108:109" ht="13.5" hidden="1" customHeight="1" x14ac:dyDescent="0.15">
      <c r="DD101" s="1240"/>
      <c r="DE101" s="1240"/>
    </row>
    <row r="102" spans="108:109" ht="13.5" hidden="1" customHeight="1" x14ac:dyDescent="0.15">
      <c r="DD102" s="1240"/>
      <c r="DE102" s="1240"/>
    </row>
    <row r="103" spans="108:109" ht="13.5" hidden="1" customHeight="1" x14ac:dyDescent="0.15">
      <c r="DD103" s="1240"/>
      <c r="DE103" s="1240"/>
    </row>
    <row r="104" spans="108:109" ht="13.5" hidden="1" customHeight="1" x14ac:dyDescent="0.15">
      <c r="DD104" s="1240"/>
      <c r="DE104" s="1240"/>
    </row>
    <row r="105" spans="108:109" ht="13.5" hidden="1" customHeight="1" x14ac:dyDescent="0.15">
      <c r="DD105" s="1240"/>
      <c r="DE105" s="1240"/>
    </row>
    <row r="106" spans="108:109" ht="13.5" hidden="1" customHeight="1" x14ac:dyDescent="0.15">
      <c r="DD106" s="1240"/>
      <c r="DE106" s="1240"/>
    </row>
    <row r="107" spans="108:109" ht="13.5" hidden="1" customHeight="1" x14ac:dyDescent="0.15">
      <c r="DD107" s="1240"/>
      <c r="DE107" s="1240"/>
    </row>
    <row r="108" spans="108:109" ht="13.5" hidden="1" customHeight="1" x14ac:dyDescent="0.15">
      <c r="DD108" s="1240"/>
      <c r="DE108" s="1240"/>
    </row>
    <row r="109" spans="108:109" ht="13.5" hidden="1" customHeight="1" x14ac:dyDescent="0.15">
      <c r="DD109" s="1240"/>
      <c r="DE109" s="1240"/>
    </row>
    <row r="110" spans="108:109" ht="13.5" hidden="1" customHeight="1" x14ac:dyDescent="0.15">
      <c r="DD110" s="1240"/>
      <c r="DE110" s="1240"/>
    </row>
    <row r="111" spans="108:109" ht="13.5" hidden="1" customHeight="1" x14ac:dyDescent="0.15">
      <c r="DD111" s="1240"/>
      <c r="DE111" s="1240"/>
    </row>
    <row r="112" spans="108:109" ht="13.5" hidden="1" customHeight="1" x14ac:dyDescent="0.15">
      <c r="DD112" s="1240"/>
      <c r="DE112" s="1240"/>
    </row>
    <row r="113" spans="108:109" ht="13.5" hidden="1" customHeight="1" x14ac:dyDescent="0.15">
      <c r="DD113" s="1240"/>
      <c r="DE113" s="1240"/>
    </row>
    <row r="114" spans="108:109" ht="13.5" hidden="1" customHeight="1" x14ac:dyDescent="0.15">
      <c r="DD114" s="1240"/>
      <c r="DE114" s="1240"/>
    </row>
    <row r="115" spans="108:109" ht="13.5" hidden="1" customHeight="1" x14ac:dyDescent="0.15">
      <c r="DD115" s="1240"/>
      <c r="DE115" s="1240"/>
    </row>
    <row r="116" spans="108:109" ht="13.5" hidden="1" customHeight="1" x14ac:dyDescent="0.15">
      <c r="DD116" s="1240"/>
      <c r="DE116" s="1240"/>
    </row>
    <row r="117" spans="108:109" ht="13.5" hidden="1" customHeight="1" x14ac:dyDescent="0.15">
      <c r="DD117" s="1240"/>
      <c r="DE117" s="1240"/>
    </row>
    <row r="118" spans="108:109" ht="13.5" hidden="1" customHeight="1" x14ac:dyDescent="0.15">
      <c r="DD118" s="1240"/>
      <c r="DE118" s="1240"/>
    </row>
    <row r="119" spans="108:109" ht="13.5" hidden="1" customHeight="1" x14ac:dyDescent="0.15">
      <c r="DD119" s="1240"/>
      <c r="DE119" s="1240"/>
    </row>
    <row r="120" spans="108:109" ht="13.5" hidden="1" customHeight="1" x14ac:dyDescent="0.15">
      <c r="DD120" s="1240"/>
      <c r="DE120" s="1240"/>
    </row>
    <row r="121" spans="108:109" ht="13.5" hidden="1" customHeight="1" x14ac:dyDescent="0.15">
      <c r="DD121" s="1240"/>
      <c r="DE121" s="1240"/>
    </row>
    <row r="122" spans="108:109" ht="13.5" hidden="1" customHeight="1" x14ac:dyDescent="0.15">
      <c r="DD122" s="1240"/>
      <c r="DE122" s="1240"/>
    </row>
    <row r="123" spans="108:109" ht="13.5" hidden="1" customHeight="1" x14ac:dyDescent="0.15">
      <c r="DD123" s="1240"/>
      <c r="DE123" s="1240"/>
    </row>
    <row r="124" spans="108:109" ht="13.5" hidden="1" customHeight="1" x14ac:dyDescent="0.15">
      <c r="DD124" s="1240"/>
      <c r="DE124" s="1240"/>
    </row>
    <row r="125" spans="108:109" ht="13.5" hidden="1" customHeight="1" x14ac:dyDescent="0.15">
      <c r="DD125" s="1240"/>
      <c r="DE125" s="1240"/>
    </row>
    <row r="126" spans="108:109" ht="13.5" hidden="1" customHeight="1" x14ac:dyDescent="0.15">
      <c r="DD126" s="1240"/>
      <c r="DE126" s="1240"/>
    </row>
    <row r="127" spans="108:109" ht="13.5" hidden="1" customHeight="1" x14ac:dyDescent="0.15">
      <c r="DD127" s="1240"/>
      <c r="DE127" s="1240"/>
    </row>
    <row r="128" spans="108:109" ht="13.5" hidden="1" customHeight="1" x14ac:dyDescent="0.15">
      <c r="DD128" s="1240"/>
      <c r="DE128" s="1240"/>
    </row>
    <row r="129" spans="108:109" ht="13.5" hidden="1" customHeight="1" x14ac:dyDescent="0.15">
      <c r="DD129" s="1240"/>
      <c r="DE129" s="1240"/>
    </row>
    <row r="130" spans="108:109" ht="13.5" hidden="1" customHeight="1" x14ac:dyDescent="0.15">
      <c r="DD130" s="1240"/>
      <c r="DE130" s="1240"/>
    </row>
    <row r="131" spans="108:109" ht="13.5" hidden="1" customHeight="1" x14ac:dyDescent="0.15">
      <c r="DD131" s="1240"/>
      <c r="DE131" s="1240"/>
    </row>
    <row r="132" spans="108:109" ht="13.5" hidden="1" customHeight="1" x14ac:dyDescent="0.15">
      <c r="DD132" s="1240"/>
      <c r="DE132" s="1240"/>
    </row>
    <row r="133" spans="108:109" ht="13.5" hidden="1" customHeight="1" x14ac:dyDescent="0.15">
      <c r="DD133" s="1240"/>
      <c r="DE133" s="1240"/>
    </row>
    <row r="134" spans="108:109" ht="13.5" hidden="1" customHeight="1" x14ac:dyDescent="0.15">
      <c r="DD134" s="1240"/>
      <c r="DE134" s="1240"/>
    </row>
    <row r="135" spans="108:109" ht="13.5" hidden="1" customHeight="1" x14ac:dyDescent="0.15">
      <c r="DD135" s="1240"/>
      <c r="DE135" s="1240"/>
    </row>
    <row r="136" spans="108:109" ht="13.5" hidden="1" customHeight="1" x14ac:dyDescent="0.15">
      <c r="DD136" s="1240"/>
      <c r="DE136" s="1240"/>
    </row>
    <row r="137" spans="108:109" ht="13.5" hidden="1" customHeight="1" x14ac:dyDescent="0.15">
      <c r="DD137" s="1240"/>
      <c r="DE137" s="1240"/>
    </row>
    <row r="138" spans="108:109" ht="13.5" hidden="1" customHeight="1" x14ac:dyDescent="0.15">
      <c r="DD138" s="1240"/>
      <c r="DE138" s="1240"/>
    </row>
    <row r="139" spans="108:109" ht="13.5" hidden="1" customHeight="1" x14ac:dyDescent="0.15">
      <c r="DD139" s="1240"/>
      <c r="DE139" s="1240"/>
    </row>
    <row r="140" spans="108:109" ht="13.5" hidden="1" customHeight="1" x14ac:dyDescent="0.15">
      <c r="DD140" s="1240"/>
      <c r="DE140" s="1240"/>
    </row>
    <row r="141" spans="108:109" ht="13.5" hidden="1" customHeight="1" x14ac:dyDescent="0.15">
      <c r="DD141" s="1240"/>
      <c r="DE141" s="1240"/>
    </row>
    <row r="142" spans="108:109" ht="13.5" hidden="1" customHeight="1" x14ac:dyDescent="0.15">
      <c r="DD142" s="1240"/>
      <c r="DE142" s="1240"/>
    </row>
    <row r="143" spans="108:109" ht="13.5" hidden="1" customHeight="1" x14ac:dyDescent="0.15">
      <c r="DD143" s="1240"/>
      <c r="DE143" s="1240"/>
    </row>
    <row r="144" spans="108:109" ht="13.5" hidden="1" customHeight="1" x14ac:dyDescent="0.15">
      <c r="DD144" s="1240"/>
      <c r="DE144" s="1240"/>
    </row>
    <row r="145" spans="108:109" ht="13.5" hidden="1" customHeight="1" x14ac:dyDescent="0.15">
      <c r="DD145" s="1240"/>
      <c r="DE145" s="1240"/>
    </row>
    <row r="146" spans="108:109" ht="13.5" hidden="1" customHeight="1" x14ac:dyDescent="0.15">
      <c r="DD146" s="1240"/>
      <c r="DE146" s="1240"/>
    </row>
    <row r="147" spans="108:109" ht="13.5" hidden="1" customHeight="1" x14ac:dyDescent="0.15">
      <c r="DD147" s="1240"/>
      <c r="DE147" s="1240"/>
    </row>
    <row r="148" spans="108:109" ht="13.5" hidden="1" customHeight="1" x14ac:dyDescent="0.15">
      <c r="DD148" s="1240"/>
      <c r="DE148" s="1240"/>
    </row>
    <row r="149" spans="108:109" ht="13.5" hidden="1" customHeight="1" x14ac:dyDescent="0.15">
      <c r="DD149" s="1240"/>
      <c r="DE149" s="1240"/>
    </row>
    <row r="150" spans="108:109" ht="13.5" hidden="1" customHeight="1" x14ac:dyDescent="0.15">
      <c r="DD150" s="1240"/>
      <c r="DE150" s="1240"/>
    </row>
    <row r="151" spans="108:109" ht="13.5" hidden="1" customHeight="1" x14ac:dyDescent="0.15">
      <c r="DD151" s="1240"/>
      <c r="DE151" s="1240"/>
    </row>
    <row r="152" spans="108:109" ht="13.5" hidden="1" customHeight="1" x14ac:dyDescent="0.15">
      <c r="DD152" s="1240"/>
      <c r="DE152" s="1240"/>
    </row>
    <row r="153" spans="108:109" ht="13.5" hidden="1" customHeight="1" x14ac:dyDescent="0.15">
      <c r="DD153" s="1240"/>
      <c r="DE153" s="1240"/>
    </row>
    <row r="154" spans="108:109" ht="13.5" hidden="1" customHeight="1" x14ac:dyDescent="0.15">
      <c r="DD154" s="1240"/>
      <c r="DE154" s="1240"/>
    </row>
    <row r="155" spans="108:109" ht="13.5" hidden="1" customHeight="1" x14ac:dyDescent="0.15">
      <c r="DD155" s="1240"/>
      <c r="DE155" s="1240"/>
    </row>
    <row r="156" spans="108:109" ht="13.5" hidden="1" customHeight="1" x14ac:dyDescent="0.15">
      <c r="DD156" s="1240"/>
      <c r="DE156" s="1240"/>
    </row>
    <row r="157" spans="108:109" ht="13.5" hidden="1" customHeight="1" x14ac:dyDescent="0.15">
      <c r="DD157" s="1240"/>
      <c r="DE157" s="1240"/>
    </row>
    <row r="158" spans="108:109" ht="13.5" hidden="1" customHeight="1" x14ac:dyDescent="0.15">
      <c r="DD158" s="1240"/>
      <c r="DE158" s="1240"/>
    </row>
    <row r="159" spans="108:109" ht="13.5" hidden="1" customHeight="1" x14ac:dyDescent="0.15">
      <c r="DD159" s="1240"/>
      <c r="DE159" s="1240"/>
    </row>
    <row r="160" spans="108:109" ht="13.5" hidden="1" customHeight="1" x14ac:dyDescent="0.15">
      <c r="DD160" s="1240"/>
      <c r="DE160" s="124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lZGUFX/mdnYZOnfwJ0BswRUD7ZihluTTd7iukkHFT2cdee5r7GOHRGij1oiNBLXS1GlvZ04vBzaaH71JTxy/g==" saltValue="MVpuT67mdHzKb+8oXgg5Q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9F7B-567A-4C6B-B7FC-23C60D7F6D86}">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0" customWidth="1"/>
    <col min="35" max="122" width="2.5" style="269" customWidth="1"/>
    <col min="123" max="16384" width="2.5" style="269" hidden="1"/>
  </cols>
  <sheetData>
    <row r="1" spans="2:34"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x14ac:dyDescent="0.15">
      <c r="S2" s="269"/>
      <c r="AH2" s="269"/>
    </row>
    <row r="3" spans="2:34"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x14ac:dyDescent="0.15"/>
    <row r="5" spans="2:34" x14ac:dyDescent="0.15"/>
    <row r="6" spans="2:34" x14ac:dyDescent="0.15"/>
    <row r="7" spans="2:34" x14ac:dyDescent="0.15"/>
    <row r="8" spans="2:34" x14ac:dyDescent="0.15"/>
    <row r="9" spans="2:34" x14ac:dyDescent="0.15">
      <c r="AH9" s="26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9"/>
    </row>
    <row r="18" spans="12:34" x14ac:dyDescent="0.15"/>
    <row r="19" spans="12:34" x14ac:dyDescent="0.15"/>
    <row r="20" spans="12:34" x14ac:dyDescent="0.15">
      <c r="AH20" s="269"/>
    </row>
    <row r="21" spans="12:34" x14ac:dyDescent="0.15">
      <c r="AH21" s="269"/>
    </row>
    <row r="22" spans="12:34" x14ac:dyDescent="0.15"/>
    <row r="23" spans="12:34" x14ac:dyDescent="0.15"/>
    <row r="24" spans="12:34" x14ac:dyDescent="0.15">
      <c r="Q24" s="269"/>
    </row>
    <row r="25" spans="12:34" x14ac:dyDescent="0.15"/>
    <row r="26" spans="12:34" x14ac:dyDescent="0.15"/>
    <row r="27" spans="12:34" x14ac:dyDescent="0.15"/>
    <row r="28" spans="12:34" x14ac:dyDescent="0.15">
      <c r="O28" s="269"/>
      <c r="T28" s="269"/>
      <c r="AH28" s="269"/>
    </row>
    <row r="29" spans="12:34" x14ac:dyDescent="0.15"/>
    <row r="30" spans="12:34" x14ac:dyDescent="0.15"/>
    <row r="31" spans="12:34" x14ac:dyDescent="0.15">
      <c r="Q31" s="269"/>
    </row>
    <row r="32" spans="12:34" x14ac:dyDescent="0.15">
      <c r="L32" s="269"/>
    </row>
    <row r="33" spans="2:34" x14ac:dyDescent="0.15">
      <c r="C33" s="269"/>
      <c r="E33" s="269"/>
      <c r="G33" s="269"/>
      <c r="I33" s="269"/>
      <c r="X33" s="269"/>
    </row>
    <row r="34" spans="2:34" x14ac:dyDescent="0.15">
      <c r="B34" s="269"/>
      <c r="P34" s="269"/>
      <c r="R34" s="269"/>
      <c r="T34" s="269"/>
    </row>
    <row r="35" spans="2:34" x14ac:dyDescent="0.15">
      <c r="D35" s="269"/>
      <c r="W35" s="269"/>
      <c r="AC35" s="269"/>
      <c r="AD35" s="269"/>
      <c r="AE35" s="269"/>
      <c r="AF35" s="269"/>
      <c r="AG35" s="269"/>
      <c r="AH35" s="269"/>
    </row>
    <row r="36" spans="2:34" x14ac:dyDescent="0.15">
      <c r="H36" s="269"/>
      <c r="J36" s="269"/>
      <c r="K36" s="269"/>
      <c r="M36" s="269"/>
      <c r="Y36" s="269"/>
      <c r="Z36" s="269"/>
      <c r="AA36" s="269"/>
      <c r="AB36" s="269"/>
      <c r="AC36" s="269"/>
      <c r="AD36" s="269"/>
      <c r="AE36" s="269"/>
      <c r="AF36" s="269"/>
      <c r="AG36" s="269"/>
      <c r="AH36" s="269"/>
    </row>
    <row r="37" spans="2:34" x14ac:dyDescent="0.15">
      <c r="AH37" s="269"/>
    </row>
    <row r="38" spans="2:34" x14ac:dyDescent="0.15">
      <c r="AG38" s="269"/>
      <c r="AH38" s="269"/>
    </row>
    <row r="39" spans="2:34" x14ac:dyDescent="0.15"/>
    <row r="40" spans="2:34" x14ac:dyDescent="0.15">
      <c r="X40" s="269"/>
    </row>
    <row r="41" spans="2:34" x14ac:dyDescent="0.15">
      <c r="R41" s="269"/>
    </row>
    <row r="42" spans="2:34" x14ac:dyDescent="0.15">
      <c r="W42" s="269"/>
    </row>
    <row r="43" spans="2:34" x14ac:dyDescent="0.15">
      <c r="Y43" s="269"/>
      <c r="Z43" s="269"/>
      <c r="AA43" s="269"/>
      <c r="AB43" s="269"/>
      <c r="AC43" s="269"/>
      <c r="AD43" s="269"/>
      <c r="AE43" s="269"/>
      <c r="AF43" s="269"/>
      <c r="AG43" s="269"/>
      <c r="AH43" s="269"/>
    </row>
    <row r="44" spans="2:34" x14ac:dyDescent="0.15">
      <c r="AH44" s="269"/>
    </row>
    <row r="45" spans="2:34" x14ac:dyDescent="0.15">
      <c r="X45" s="269"/>
    </row>
    <row r="46" spans="2:34" x14ac:dyDescent="0.15"/>
    <row r="47" spans="2:34" x14ac:dyDescent="0.15"/>
    <row r="48" spans="2:34" x14ac:dyDescent="0.15">
      <c r="W48" s="269"/>
      <c r="Y48" s="269"/>
      <c r="Z48" s="269"/>
      <c r="AA48" s="269"/>
      <c r="AB48" s="269"/>
      <c r="AC48" s="269"/>
      <c r="AD48" s="269"/>
      <c r="AE48" s="269"/>
      <c r="AF48" s="269"/>
      <c r="AG48" s="269"/>
      <c r="AH48" s="269"/>
    </row>
    <row r="49" spans="28:34" x14ac:dyDescent="0.15"/>
    <row r="50" spans="28:34" x14ac:dyDescent="0.15">
      <c r="AE50" s="269"/>
      <c r="AF50" s="269"/>
      <c r="AG50" s="269"/>
      <c r="AH50" s="269"/>
    </row>
    <row r="51" spans="28:34" x14ac:dyDescent="0.15">
      <c r="AC51" s="269"/>
      <c r="AD51" s="269"/>
      <c r="AE51" s="269"/>
      <c r="AF51" s="269"/>
      <c r="AG51" s="269"/>
      <c r="AH51" s="269"/>
    </row>
    <row r="52" spans="28:34" x14ac:dyDescent="0.15"/>
    <row r="53" spans="28:34" x14ac:dyDescent="0.15">
      <c r="AF53" s="269"/>
      <c r="AG53" s="269"/>
      <c r="AH53" s="269"/>
    </row>
    <row r="54" spans="28:34" x14ac:dyDescent="0.15">
      <c r="AH54" s="269"/>
    </row>
    <row r="55" spans="28:34" x14ac:dyDescent="0.15"/>
    <row r="56" spans="28:34" x14ac:dyDescent="0.15">
      <c r="AB56" s="269"/>
      <c r="AC56" s="269"/>
      <c r="AD56" s="269"/>
      <c r="AE56" s="269"/>
      <c r="AF56" s="269"/>
      <c r="AG56" s="269"/>
      <c r="AH56" s="269"/>
    </row>
    <row r="57" spans="28:34" x14ac:dyDescent="0.15">
      <c r="AH57" s="269"/>
    </row>
    <row r="58" spans="28:34" x14ac:dyDescent="0.15">
      <c r="AH58" s="269"/>
    </row>
    <row r="59" spans="28:34" x14ac:dyDescent="0.15"/>
    <row r="60" spans="28:34" x14ac:dyDescent="0.15"/>
    <row r="61" spans="28:34" x14ac:dyDescent="0.15"/>
    <row r="62" spans="28:34" x14ac:dyDescent="0.15"/>
    <row r="63" spans="28:34" x14ac:dyDescent="0.15">
      <c r="AH63" s="269"/>
    </row>
    <row r="64" spans="28:34" x14ac:dyDescent="0.15">
      <c r="AG64" s="269"/>
      <c r="AH64" s="269"/>
    </row>
    <row r="65" spans="28:34" x14ac:dyDescent="0.15"/>
    <row r="66" spans="28:34" x14ac:dyDescent="0.15"/>
    <row r="67" spans="28:34" x14ac:dyDescent="0.15"/>
    <row r="68" spans="28:34" x14ac:dyDescent="0.15">
      <c r="AB68" s="269"/>
      <c r="AC68" s="269"/>
      <c r="AD68" s="269"/>
      <c r="AE68" s="269"/>
      <c r="AF68" s="269"/>
      <c r="AG68" s="269"/>
      <c r="AH68" s="269"/>
    </row>
    <row r="69" spans="28:34" x14ac:dyDescent="0.15">
      <c r="AF69" s="269"/>
      <c r="AG69" s="269"/>
      <c r="AH69" s="269"/>
    </row>
    <row r="70" spans="28:34" x14ac:dyDescent="0.15"/>
    <row r="71" spans="28:34" x14ac:dyDescent="0.15"/>
    <row r="72" spans="28:34" x14ac:dyDescent="0.15"/>
    <row r="73" spans="28:34" x14ac:dyDescent="0.15"/>
    <row r="74" spans="28:34" x14ac:dyDescent="0.15"/>
    <row r="75" spans="28:34" x14ac:dyDescent="0.15">
      <c r="AH75" s="269"/>
    </row>
    <row r="76" spans="28:34" x14ac:dyDescent="0.15">
      <c r="AF76" s="269"/>
      <c r="AG76" s="269"/>
      <c r="AH76" s="269"/>
    </row>
    <row r="77" spans="28:34" x14ac:dyDescent="0.15">
      <c r="AG77" s="269"/>
      <c r="AH77" s="269"/>
    </row>
    <row r="78" spans="28:34" x14ac:dyDescent="0.15"/>
    <row r="79" spans="28:34" x14ac:dyDescent="0.15"/>
    <row r="80" spans="28:34" x14ac:dyDescent="0.15"/>
    <row r="81" spans="25:34" x14ac:dyDescent="0.15"/>
    <row r="82" spans="25:34" x14ac:dyDescent="0.15">
      <c r="Y82" s="269"/>
    </row>
    <row r="83" spans="25:34" x14ac:dyDescent="0.15">
      <c r="Y83" s="269"/>
      <c r="Z83" s="269"/>
      <c r="AA83" s="269"/>
      <c r="AB83" s="269"/>
      <c r="AC83" s="269"/>
      <c r="AD83" s="269"/>
      <c r="AE83" s="269"/>
      <c r="AF83" s="269"/>
      <c r="AG83" s="269"/>
      <c r="AH83" s="269"/>
    </row>
    <row r="84" spans="25:34" x14ac:dyDescent="0.15"/>
    <row r="85" spans="25:34" x14ac:dyDescent="0.15"/>
    <row r="86" spans="25:34" x14ac:dyDescent="0.15"/>
    <row r="87" spans="25:34" x14ac:dyDescent="0.15"/>
    <row r="88" spans="25:34" x14ac:dyDescent="0.15">
      <c r="AH88" s="26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9"/>
      <c r="AG94" s="269"/>
      <c r="AH94" s="269"/>
    </row>
    <row r="95" spans="25:34" ht="13.5" customHeight="1" x14ac:dyDescent="0.15">
      <c r="AH95" s="26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9"/>
    </row>
    <row r="102" spans="33:34" ht="13.5" customHeight="1" x14ac:dyDescent="0.15"/>
    <row r="103" spans="33:34" ht="13.5" customHeight="1" x14ac:dyDescent="0.15"/>
    <row r="104" spans="33:34" ht="13.5" customHeight="1" x14ac:dyDescent="0.15">
      <c r="AG104" s="269"/>
      <c r="AH104" s="26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9"/>
    </row>
    <row r="117" spans="34:122" ht="13.5" customHeight="1" x14ac:dyDescent="0.15"/>
    <row r="118" spans="34:122" ht="13.5" customHeight="1" x14ac:dyDescent="0.15"/>
    <row r="119" spans="34:122" ht="13.5" customHeight="1" x14ac:dyDescent="0.15"/>
    <row r="120" spans="34:122" ht="13.5" customHeight="1" x14ac:dyDescent="0.15">
      <c r="AH120" s="269"/>
    </row>
    <row r="121" spans="34:122" ht="13.5" customHeight="1" x14ac:dyDescent="0.15">
      <c r="AH121" s="269"/>
    </row>
    <row r="122" spans="34:122" ht="13.5" customHeight="1" x14ac:dyDescent="0.15"/>
    <row r="123" spans="34:122" ht="13.5" customHeight="1" x14ac:dyDescent="0.15"/>
    <row r="124" spans="34:122" ht="13.5" customHeight="1" x14ac:dyDescent="0.15"/>
    <row r="125" spans="34:122" ht="13.5" customHeight="1" x14ac:dyDescent="0.15">
      <c r="DR125" s="269"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M1w0zM7FZgfmYiJDF/hPpccrF3A1X8atDkZz2stXwqUhwdKBp5Q0woK3yztDyHrhN3T3YaIyfWXx7ywbzl6FA==" saltValue="4B1MlSyO0iXCFqHgv7nJ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03401-0802-4CD1-B091-0F22EFA31AD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0" customWidth="1"/>
    <col min="35" max="122" width="2.5" style="269" customWidth="1"/>
    <col min="123" max="16384" width="2.5" style="269" hidden="1"/>
  </cols>
  <sheetData>
    <row r="1" spans="2:34"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x14ac:dyDescent="0.15">
      <c r="S2" s="269"/>
      <c r="AH2" s="269"/>
    </row>
    <row r="3" spans="2:34"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x14ac:dyDescent="0.15"/>
    <row r="5" spans="2:34" x14ac:dyDescent="0.15"/>
    <row r="6" spans="2:34" x14ac:dyDescent="0.15"/>
    <row r="7" spans="2:34" x14ac:dyDescent="0.15"/>
    <row r="8" spans="2:34" x14ac:dyDescent="0.15"/>
    <row r="9" spans="2:34" x14ac:dyDescent="0.15">
      <c r="AH9" s="26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9"/>
    </row>
    <row r="18" spans="12:34" x14ac:dyDescent="0.15"/>
    <row r="19" spans="12:34" x14ac:dyDescent="0.15"/>
    <row r="20" spans="12:34" x14ac:dyDescent="0.15">
      <c r="AH20" s="269"/>
    </row>
    <row r="21" spans="12:34" x14ac:dyDescent="0.15">
      <c r="AH21" s="269"/>
    </row>
    <row r="22" spans="12:34" x14ac:dyDescent="0.15"/>
    <row r="23" spans="12:34" x14ac:dyDescent="0.15"/>
    <row r="24" spans="12:34" x14ac:dyDescent="0.15">
      <c r="Q24" s="269"/>
    </row>
    <row r="25" spans="12:34" x14ac:dyDescent="0.15"/>
    <row r="26" spans="12:34" x14ac:dyDescent="0.15"/>
    <row r="27" spans="12:34" x14ac:dyDescent="0.15"/>
    <row r="28" spans="12:34" x14ac:dyDescent="0.15">
      <c r="O28" s="269"/>
      <c r="T28" s="269"/>
      <c r="AH28" s="269"/>
    </row>
    <row r="29" spans="12:34" x14ac:dyDescent="0.15"/>
    <row r="30" spans="12:34" x14ac:dyDescent="0.15"/>
    <row r="31" spans="12:34" x14ac:dyDescent="0.15">
      <c r="Q31" s="269"/>
    </row>
    <row r="32" spans="12:34" x14ac:dyDescent="0.15">
      <c r="L32" s="269"/>
    </row>
    <row r="33" spans="2:34" x14ac:dyDescent="0.15">
      <c r="C33" s="269"/>
      <c r="E33" s="269"/>
      <c r="G33" s="269"/>
      <c r="I33" s="269"/>
      <c r="X33" s="269"/>
    </row>
    <row r="34" spans="2:34" x14ac:dyDescent="0.15">
      <c r="B34" s="269"/>
      <c r="P34" s="269"/>
      <c r="R34" s="269"/>
      <c r="T34" s="269"/>
    </row>
    <row r="35" spans="2:34" x14ac:dyDescent="0.15">
      <c r="D35" s="269"/>
      <c r="W35" s="269"/>
      <c r="AC35" s="269"/>
      <c r="AD35" s="269"/>
      <c r="AE35" s="269"/>
      <c r="AF35" s="269"/>
      <c r="AG35" s="269"/>
      <c r="AH35" s="269"/>
    </row>
    <row r="36" spans="2:34" x14ac:dyDescent="0.15">
      <c r="H36" s="269"/>
      <c r="J36" s="269"/>
      <c r="K36" s="269"/>
      <c r="M36" s="269"/>
      <c r="Y36" s="269"/>
      <c r="Z36" s="269"/>
      <c r="AA36" s="269"/>
      <c r="AB36" s="269"/>
      <c r="AC36" s="269"/>
      <c r="AD36" s="269"/>
      <c r="AE36" s="269"/>
      <c r="AF36" s="269"/>
      <c r="AG36" s="269"/>
      <c r="AH36" s="269"/>
    </row>
    <row r="37" spans="2:34" x14ac:dyDescent="0.15">
      <c r="AH37" s="269"/>
    </row>
    <row r="38" spans="2:34" x14ac:dyDescent="0.15">
      <c r="AG38" s="269"/>
      <c r="AH38" s="269"/>
    </row>
    <row r="39" spans="2:34" x14ac:dyDescent="0.15"/>
    <row r="40" spans="2:34" x14ac:dyDescent="0.15">
      <c r="X40" s="269"/>
    </row>
    <row r="41" spans="2:34" x14ac:dyDescent="0.15">
      <c r="R41" s="269"/>
    </row>
    <row r="42" spans="2:34" x14ac:dyDescent="0.15">
      <c r="W42" s="269"/>
    </row>
    <row r="43" spans="2:34" x14ac:dyDescent="0.15">
      <c r="Y43" s="269"/>
      <c r="Z43" s="269"/>
      <c r="AA43" s="269"/>
      <c r="AB43" s="269"/>
      <c r="AC43" s="269"/>
      <c r="AD43" s="269"/>
      <c r="AE43" s="269"/>
      <c r="AF43" s="269"/>
      <c r="AG43" s="269"/>
      <c r="AH43" s="269"/>
    </row>
    <row r="44" spans="2:34" x14ac:dyDescent="0.15">
      <c r="AH44" s="269"/>
    </row>
    <row r="45" spans="2:34" x14ac:dyDescent="0.15">
      <c r="X45" s="269"/>
    </row>
    <row r="46" spans="2:34" x14ac:dyDescent="0.15"/>
    <row r="47" spans="2:34" x14ac:dyDescent="0.15"/>
    <row r="48" spans="2:34" x14ac:dyDescent="0.15">
      <c r="W48" s="269"/>
      <c r="Y48" s="269"/>
      <c r="Z48" s="269"/>
      <c r="AA48" s="269"/>
      <c r="AB48" s="269"/>
      <c r="AC48" s="269"/>
      <c r="AD48" s="269"/>
      <c r="AE48" s="269"/>
      <c r="AF48" s="269"/>
      <c r="AG48" s="269"/>
      <c r="AH48" s="269"/>
    </row>
    <row r="49" spans="28:34" x14ac:dyDescent="0.15"/>
    <row r="50" spans="28:34" x14ac:dyDescent="0.15">
      <c r="AE50" s="269"/>
      <c r="AF50" s="269"/>
      <c r="AG50" s="269"/>
      <c r="AH50" s="269"/>
    </row>
    <row r="51" spans="28:34" x14ac:dyDescent="0.15">
      <c r="AC51" s="269"/>
      <c r="AD51" s="269"/>
      <c r="AE51" s="269"/>
      <c r="AF51" s="269"/>
      <c r="AG51" s="269"/>
      <c r="AH51" s="269"/>
    </row>
    <row r="52" spans="28:34" x14ac:dyDescent="0.15"/>
    <row r="53" spans="28:34" x14ac:dyDescent="0.15">
      <c r="AF53" s="269"/>
      <c r="AG53" s="269"/>
      <c r="AH53" s="269"/>
    </row>
    <row r="54" spans="28:34" x14ac:dyDescent="0.15">
      <c r="AH54" s="269"/>
    </row>
    <row r="55" spans="28:34" x14ac:dyDescent="0.15"/>
    <row r="56" spans="28:34" x14ac:dyDescent="0.15">
      <c r="AB56" s="269"/>
      <c r="AC56" s="269"/>
      <c r="AD56" s="269"/>
      <c r="AE56" s="269"/>
      <c r="AF56" s="269"/>
      <c r="AG56" s="269"/>
      <c r="AH56" s="269"/>
    </row>
    <row r="57" spans="28:34" x14ac:dyDescent="0.15">
      <c r="AH57" s="269"/>
    </row>
    <row r="58" spans="28:34" x14ac:dyDescent="0.15">
      <c r="AH58" s="269"/>
    </row>
    <row r="59" spans="28:34" x14ac:dyDescent="0.15">
      <c r="AG59" s="269"/>
      <c r="AH59" s="269"/>
    </row>
    <row r="60" spans="28:34" x14ac:dyDescent="0.15"/>
    <row r="61" spans="28:34" x14ac:dyDescent="0.15"/>
    <row r="62" spans="28:34" x14ac:dyDescent="0.15"/>
    <row r="63" spans="28:34" x14ac:dyDescent="0.15">
      <c r="AH63" s="269"/>
    </row>
    <row r="64" spans="28:34" x14ac:dyDescent="0.15">
      <c r="AG64" s="269"/>
      <c r="AH64" s="269"/>
    </row>
    <row r="65" spans="28:34" x14ac:dyDescent="0.15"/>
    <row r="66" spans="28:34" x14ac:dyDescent="0.15"/>
    <row r="67" spans="28:34" x14ac:dyDescent="0.15"/>
    <row r="68" spans="28:34" x14ac:dyDescent="0.15">
      <c r="AB68" s="269"/>
      <c r="AC68" s="269"/>
      <c r="AD68" s="269"/>
      <c r="AE68" s="269"/>
      <c r="AF68" s="269"/>
      <c r="AG68" s="269"/>
      <c r="AH68" s="269"/>
    </row>
    <row r="69" spans="28:34" x14ac:dyDescent="0.15">
      <c r="AF69" s="269"/>
      <c r="AG69" s="269"/>
      <c r="AH69" s="269"/>
    </row>
    <row r="70" spans="28:34" x14ac:dyDescent="0.15"/>
    <row r="71" spans="28:34" x14ac:dyDescent="0.15"/>
    <row r="72" spans="28:34" x14ac:dyDescent="0.15"/>
    <row r="73" spans="28:34" x14ac:dyDescent="0.15"/>
    <row r="74" spans="28:34" x14ac:dyDescent="0.15"/>
    <row r="75" spans="28:34" x14ac:dyDescent="0.15">
      <c r="AH75" s="269"/>
    </row>
    <row r="76" spans="28:34" x14ac:dyDescent="0.15">
      <c r="AF76" s="269"/>
      <c r="AG76" s="269"/>
      <c r="AH76" s="269"/>
    </row>
    <row r="77" spans="28:34" x14ac:dyDescent="0.15">
      <c r="AG77" s="269"/>
      <c r="AH77" s="269"/>
    </row>
    <row r="78" spans="28:34" x14ac:dyDescent="0.15"/>
    <row r="79" spans="28:34" x14ac:dyDescent="0.15"/>
    <row r="80" spans="28:34" x14ac:dyDescent="0.15"/>
    <row r="81" spans="25:34" x14ac:dyDescent="0.15"/>
    <row r="82" spans="25:34" x14ac:dyDescent="0.15">
      <c r="Y82" s="269"/>
    </row>
    <row r="83" spans="25:34" x14ac:dyDescent="0.15">
      <c r="Y83" s="269"/>
      <c r="Z83" s="269"/>
      <c r="AA83" s="269"/>
      <c r="AB83" s="269"/>
      <c r="AC83" s="269"/>
      <c r="AD83" s="269"/>
      <c r="AE83" s="269"/>
      <c r="AF83" s="269"/>
      <c r="AG83" s="269"/>
      <c r="AH83" s="269"/>
    </row>
    <row r="84" spans="25:34" x14ac:dyDescent="0.15"/>
    <row r="85" spans="25:34" x14ac:dyDescent="0.15"/>
    <row r="86" spans="25:34" x14ac:dyDescent="0.15"/>
    <row r="87" spans="25:34" x14ac:dyDescent="0.15"/>
    <row r="88" spans="25:34" x14ac:dyDescent="0.15">
      <c r="AH88" s="26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9"/>
      <c r="AG94" s="269"/>
      <c r="AH94" s="269"/>
    </row>
    <row r="95" spans="25:34" ht="13.5" customHeight="1" x14ac:dyDescent="0.15">
      <c r="AH95" s="26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9"/>
    </row>
    <row r="102" spans="33:34" ht="13.5" customHeight="1" x14ac:dyDescent="0.15"/>
    <row r="103" spans="33:34" ht="13.5" customHeight="1" x14ac:dyDescent="0.15"/>
    <row r="104" spans="33:34" ht="13.5" customHeight="1" x14ac:dyDescent="0.15">
      <c r="AG104" s="269"/>
      <c r="AH104" s="26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9"/>
    </row>
    <row r="117" spans="34:122" ht="13.5" customHeight="1" x14ac:dyDescent="0.15"/>
    <row r="118" spans="34:122" ht="13.5" customHeight="1" x14ac:dyDescent="0.15"/>
    <row r="119" spans="34:122" ht="13.5" customHeight="1" x14ac:dyDescent="0.15"/>
    <row r="120" spans="34:122" ht="13.5" customHeight="1" x14ac:dyDescent="0.15">
      <c r="AH120" s="269"/>
    </row>
    <row r="121" spans="34:122" ht="13.5" customHeight="1" x14ac:dyDescent="0.15">
      <c r="AH121" s="269"/>
    </row>
    <row r="122" spans="34:122" ht="13.5" customHeight="1" x14ac:dyDescent="0.15"/>
    <row r="123" spans="34:122" ht="13.5" customHeight="1" x14ac:dyDescent="0.15"/>
    <row r="124" spans="34:122" ht="13.5" customHeight="1" x14ac:dyDescent="0.15"/>
    <row r="125" spans="34:122" ht="13.5" customHeight="1" x14ac:dyDescent="0.15">
      <c r="DR125" s="269"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8C9oAX2XyNn0CrWA321e5BkiVm0V3mamjmE3R6NdWYaA/tRiog1jsOorNN9EAPK4zAQTSsxirbjG6FuCgod+w==" saltValue="4/P3hDEj69BSI3fyZcow0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8" customWidth="1"/>
    <col min="2" max="8" width="13.375" style="128" customWidth="1"/>
    <col min="9" max="16384" width="11.125" style="128"/>
  </cols>
  <sheetData>
    <row r="1" spans="1:8" x14ac:dyDescent="0.15">
      <c r="A1" s="122"/>
      <c r="B1" s="123"/>
      <c r="C1" s="124"/>
      <c r="D1" s="125"/>
      <c r="E1" s="126"/>
      <c r="F1" s="126"/>
      <c r="G1" s="126"/>
      <c r="H1" s="127"/>
    </row>
    <row r="2" spans="1:8" x14ac:dyDescent="0.15">
      <c r="A2" s="129"/>
      <c r="B2" s="130"/>
      <c r="C2" s="131"/>
      <c r="D2" s="132" t="s">
        <v>46</v>
      </c>
      <c r="E2" s="133"/>
      <c r="F2" s="134" t="s">
        <v>538</v>
      </c>
      <c r="G2" s="135"/>
      <c r="H2" s="136"/>
    </row>
    <row r="3" spans="1:8" x14ac:dyDescent="0.15">
      <c r="A3" s="132" t="s">
        <v>531</v>
      </c>
      <c r="B3" s="137"/>
      <c r="C3" s="138"/>
      <c r="D3" s="139">
        <v>205602</v>
      </c>
      <c r="E3" s="140"/>
      <c r="F3" s="141">
        <v>174587</v>
      </c>
      <c r="G3" s="142"/>
      <c r="H3" s="143"/>
    </row>
    <row r="4" spans="1:8" x14ac:dyDescent="0.15">
      <c r="A4" s="144"/>
      <c r="B4" s="145"/>
      <c r="C4" s="146"/>
      <c r="D4" s="147">
        <v>105840</v>
      </c>
      <c r="E4" s="148"/>
      <c r="F4" s="149">
        <v>79695</v>
      </c>
      <c r="G4" s="150"/>
      <c r="H4" s="151"/>
    </row>
    <row r="5" spans="1:8" x14ac:dyDescent="0.15">
      <c r="A5" s="132" t="s">
        <v>533</v>
      </c>
      <c r="B5" s="137"/>
      <c r="C5" s="138"/>
      <c r="D5" s="139">
        <v>414505</v>
      </c>
      <c r="E5" s="140"/>
      <c r="F5" s="141">
        <v>175675</v>
      </c>
      <c r="G5" s="142"/>
      <c r="H5" s="143"/>
    </row>
    <row r="6" spans="1:8" x14ac:dyDescent="0.15">
      <c r="A6" s="144"/>
      <c r="B6" s="145"/>
      <c r="C6" s="146"/>
      <c r="D6" s="147">
        <v>177044</v>
      </c>
      <c r="E6" s="148"/>
      <c r="F6" s="149">
        <v>87698</v>
      </c>
      <c r="G6" s="150"/>
      <c r="H6" s="151"/>
    </row>
    <row r="7" spans="1:8" x14ac:dyDescent="0.15">
      <c r="A7" s="132" t="s">
        <v>534</v>
      </c>
      <c r="B7" s="137"/>
      <c r="C7" s="138"/>
      <c r="D7" s="139">
        <v>118382</v>
      </c>
      <c r="E7" s="140"/>
      <c r="F7" s="141">
        <v>280458</v>
      </c>
      <c r="G7" s="142"/>
      <c r="H7" s="143"/>
    </row>
    <row r="8" spans="1:8" x14ac:dyDescent="0.15">
      <c r="A8" s="144"/>
      <c r="B8" s="145"/>
      <c r="C8" s="146"/>
      <c r="D8" s="147">
        <v>92303</v>
      </c>
      <c r="E8" s="148"/>
      <c r="F8" s="149">
        <v>127286</v>
      </c>
      <c r="G8" s="150"/>
      <c r="H8" s="151"/>
    </row>
    <row r="9" spans="1:8" x14ac:dyDescent="0.15">
      <c r="A9" s="132" t="s">
        <v>535</v>
      </c>
      <c r="B9" s="137"/>
      <c r="C9" s="138"/>
      <c r="D9" s="139">
        <v>172417</v>
      </c>
      <c r="E9" s="140"/>
      <c r="F9" s="141">
        <v>291945</v>
      </c>
      <c r="G9" s="142"/>
      <c r="H9" s="143"/>
    </row>
    <row r="10" spans="1:8" x14ac:dyDescent="0.15">
      <c r="A10" s="144"/>
      <c r="B10" s="145"/>
      <c r="C10" s="146"/>
      <c r="D10" s="147">
        <v>101446</v>
      </c>
      <c r="E10" s="148"/>
      <c r="F10" s="149">
        <v>127651</v>
      </c>
      <c r="G10" s="150"/>
      <c r="H10" s="151"/>
    </row>
    <row r="11" spans="1:8" x14ac:dyDescent="0.15">
      <c r="A11" s="132" t="s">
        <v>536</v>
      </c>
      <c r="B11" s="137"/>
      <c r="C11" s="138"/>
      <c r="D11" s="139">
        <v>210195</v>
      </c>
      <c r="E11" s="140"/>
      <c r="F11" s="141">
        <v>291173</v>
      </c>
      <c r="G11" s="142"/>
      <c r="H11" s="143"/>
    </row>
    <row r="12" spans="1:8" x14ac:dyDescent="0.15">
      <c r="A12" s="144"/>
      <c r="B12" s="145"/>
      <c r="C12" s="152"/>
      <c r="D12" s="147">
        <v>86906</v>
      </c>
      <c r="E12" s="148"/>
      <c r="F12" s="149">
        <v>119071</v>
      </c>
      <c r="G12" s="150"/>
      <c r="H12" s="151"/>
    </row>
    <row r="13" spans="1:8" x14ac:dyDescent="0.15">
      <c r="A13" s="132"/>
      <c r="B13" s="137"/>
      <c r="C13" s="153"/>
      <c r="D13" s="154">
        <v>224220</v>
      </c>
      <c r="E13" s="155"/>
      <c r="F13" s="156">
        <v>242768</v>
      </c>
      <c r="G13" s="157"/>
      <c r="H13" s="143"/>
    </row>
    <row r="14" spans="1:8" x14ac:dyDescent="0.15">
      <c r="A14" s="144"/>
      <c r="B14" s="145"/>
      <c r="C14" s="146"/>
      <c r="D14" s="147">
        <v>112708</v>
      </c>
      <c r="E14" s="148"/>
      <c r="F14" s="149">
        <v>108280</v>
      </c>
      <c r="G14" s="150"/>
      <c r="H14" s="151"/>
    </row>
    <row r="17" spans="1:11" x14ac:dyDescent="0.15">
      <c r="A17" s="128" t="s">
        <v>47</v>
      </c>
    </row>
    <row r="18" spans="1:11" x14ac:dyDescent="0.15">
      <c r="A18" s="158"/>
      <c r="B18" s="158" t="str">
        <f>実質収支比率等に係る経年分析!F$46</f>
        <v>H25</v>
      </c>
      <c r="C18" s="158" t="str">
        <f>実質収支比率等に係る経年分析!G$46</f>
        <v>H26</v>
      </c>
      <c r="D18" s="158" t="str">
        <f>実質収支比率等に係る経年分析!H$46</f>
        <v>H27</v>
      </c>
      <c r="E18" s="158" t="str">
        <f>実質収支比率等に係る経年分析!I$46</f>
        <v>H28</v>
      </c>
      <c r="F18" s="158" t="str">
        <f>実質収支比率等に係る経年分析!J$46</f>
        <v>H29</v>
      </c>
    </row>
    <row r="19" spans="1:11" x14ac:dyDescent="0.15">
      <c r="A19" s="158" t="s">
        <v>48</v>
      </c>
      <c r="B19" s="158">
        <f>ROUND(VALUE(SUBSTITUTE(実質収支比率等に係る経年分析!F$48,"▲","-")),2)</f>
        <v>10.64</v>
      </c>
      <c r="C19" s="158">
        <f>ROUND(VALUE(SUBSTITUTE(実質収支比率等に係る経年分析!G$48,"▲","-")),2)</f>
        <v>10.66</v>
      </c>
      <c r="D19" s="158">
        <f>ROUND(VALUE(SUBSTITUTE(実質収支比率等に係る経年分析!H$48,"▲","-")),2)</f>
        <v>11</v>
      </c>
      <c r="E19" s="158">
        <f>ROUND(VALUE(SUBSTITUTE(実質収支比率等に係る経年分析!I$48,"▲","-")),2)</f>
        <v>10.77</v>
      </c>
      <c r="F19" s="158">
        <f>ROUND(VALUE(SUBSTITUTE(実質収支比率等に係る経年分析!J$48,"▲","-")),2)</f>
        <v>9.75</v>
      </c>
    </row>
    <row r="20" spans="1:11" x14ac:dyDescent="0.15">
      <c r="A20" s="158" t="s">
        <v>49</v>
      </c>
      <c r="B20" s="158">
        <f>ROUND(VALUE(SUBSTITUTE(実質収支比率等に係る経年分析!F$47,"▲","-")),2)</f>
        <v>29.9</v>
      </c>
      <c r="C20" s="158">
        <f>ROUND(VALUE(SUBSTITUTE(実質収支比率等に係る経年分析!G$47,"▲","-")),2)</f>
        <v>37.67</v>
      </c>
      <c r="D20" s="158">
        <f>ROUND(VALUE(SUBSTITUTE(実質収支比率等に係る経年分析!H$47,"▲","-")),2)</f>
        <v>35.06</v>
      </c>
      <c r="E20" s="158">
        <f>ROUND(VALUE(SUBSTITUTE(実質収支比率等に係る経年分析!I$47,"▲","-")),2)</f>
        <v>35.1</v>
      </c>
      <c r="F20" s="158">
        <f>ROUND(VALUE(SUBSTITUTE(実質収支比率等に係る経年分析!J$47,"▲","-")),2)</f>
        <v>35.159999999999997</v>
      </c>
    </row>
    <row r="21" spans="1:11" x14ac:dyDescent="0.15">
      <c r="A21" s="158" t="s">
        <v>50</v>
      </c>
      <c r="B21" s="158">
        <f>IF(ISNUMBER(VALUE(SUBSTITUTE(実質収支比率等に係る経年分析!F$49,"▲","-"))),ROUND(VALUE(SUBSTITUTE(実質収支比率等に係る経年分析!F$49,"▲","-")),2),NA())</f>
        <v>0.54</v>
      </c>
      <c r="C21" s="158">
        <f>IF(ISNUMBER(VALUE(SUBSTITUTE(実質収支比率等に係る経年分析!G$49,"▲","-"))),ROUND(VALUE(SUBSTITUTE(実質収支比率等に係る経年分析!G$49,"▲","-")),2),NA())</f>
        <v>-0.7</v>
      </c>
      <c r="D21" s="158">
        <f>IF(ISNUMBER(VALUE(SUBSTITUTE(実質収支比率等に係る経年分析!H$49,"▲","-"))),ROUND(VALUE(SUBSTITUTE(実質収支比率等に係る経年分析!H$49,"▲","-")),2),NA())</f>
        <v>-0.71</v>
      </c>
      <c r="E21" s="158">
        <f>IF(ISNUMBER(VALUE(SUBSTITUTE(実質収支比率等に係る経年分析!I$49,"▲","-"))),ROUND(VALUE(SUBSTITUTE(実質収支比率等に係る経年分析!I$49,"▲","-")),2),NA())</f>
        <v>-0.37</v>
      </c>
      <c r="F21" s="158">
        <f>IF(ISNUMBER(VALUE(SUBSTITUTE(実質収支比率等に係る経年分析!J$49,"▲","-"))),ROUND(VALUE(SUBSTITUTE(実質収支比率等に係る経年分析!J$49,"▲","-")),2),NA())</f>
        <v>-1.86</v>
      </c>
    </row>
    <row r="24" spans="1:11" x14ac:dyDescent="0.15">
      <c r="A24" s="128" t="s">
        <v>51</v>
      </c>
    </row>
    <row r="25" spans="1:11" x14ac:dyDescent="0.15">
      <c r="A25" s="159"/>
      <c r="B25" s="159" t="str">
        <f>連結実質赤字比率に係る赤字・黒字の構成分析!F$33</f>
        <v>H25</v>
      </c>
      <c r="C25" s="159"/>
      <c r="D25" s="159" t="str">
        <f>連結実質赤字比率に係る赤字・黒字の構成分析!G$33</f>
        <v>H26</v>
      </c>
      <c r="E25" s="159"/>
      <c r="F25" s="159" t="str">
        <f>連結実質赤字比率に係る赤字・黒字の構成分析!H$33</f>
        <v>H27</v>
      </c>
      <c r="G25" s="159"/>
      <c r="H25" s="159" t="str">
        <f>連結実質赤字比率に係る赤字・黒字の構成分析!I$33</f>
        <v>H28</v>
      </c>
      <c r="I25" s="159"/>
      <c r="J25" s="159" t="str">
        <f>連結実質赤字比率に係る赤字・黒字の構成分析!J$33</f>
        <v>H29</v>
      </c>
      <c r="K25" s="159"/>
    </row>
    <row r="26" spans="1:11" x14ac:dyDescent="0.15">
      <c r="A26" s="159"/>
      <c r="B26" s="159" t="s">
        <v>52</v>
      </c>
      <c r="C26" s="159" t="s">
        <v>53</v>
      </c>
      <c r="D26" s="159" t="s">
        <v>52</v>
      </c>
      <c r="E26" s="159" t="s">
        <v>53</v>
      </c>
      <c r="F26" s="159" t="s">
        <v>52</v>
      </c>
      <c r="G26" s="159" t="s">
        <v>53</v>
      </c>
      <c r="H26" s="159" t="s">
        <v>52</v>
      </c>
      <c r="I26" s="159" t="s">
        <v>53</v>
      </c>
      <c r="J26" s="159" t="s">
        <v>52</v>
      </c>
      <c r="K26" s="159" t="s">
        <v>53</v>
      </c>
    </row>
    <row r="27" spans="1:11" x14ac:dyDescent="0.15">
      <c r="A27" s="159" t="str">
        <f>IF(連結実質赤字比率に係る赤字・黒字の構成分析!C$43="",NA(),連結実質赤字比率に係る赤字・黒字の構成分析!C$43)</f>
        <v>その他会計（黒字）</v>
      </c>
      <c r="B27" s="159" t="e">
        <f>IF(ROUND(VALUE(SUBSTITUTE(連結実質赤字比率に係る赤字・黒字の構成分析!F$43,"▲", "-")), 2) &lt; 0, ABS(ROUND(VALUE(SUBSTITUTE(連結実質赤字比率に係る赤字・黒字の構成分析!F$43,"▲", "-")), 2)), NA())</f>
        <v>#VALUE!</v>
      </c>
      <c r="C27" s="159" t="e">
        <f>IF(ROUND(VALUE(SUBSTITUTE(連結実質赤字比率に係る赤字・黒字の構成分析!F$43,"▲", "-")), 2) &gt;= 0, ABS(ROUND(VALUE(SUBSTITUTE(連結実質赤字比率に係る赤字・黒字の構成分析!F$43,"▲", "-")), 2)), NA())</f>
        <v>#VALUE!</v>
      </c>
      <c r="D27" s="159" t="e">
        <f>IF(ROUND(VALUE(SUBSTITUTE(連結実質赤字比率に係る赤字・黒字の構成分析!G$43,"▲", "-")), 2) &lt; 0, ABS(ROUND(VALUE(SUBSTITUTE(連結実質赤字比率に係る赤字・黒字の構成分析!G$43,"▲", "-")), 2)), NA())</f>
        <v>#VALUE!</v>
      </c>
      <c r="E27" s="159" t="e">
        <f>IF(ROUND(VALUE(SUBSTITUTE(連結実質赤字比率に係る赤字・黒字の構成分析!G$43,"▲", "-")), 2) &gt;= 0, ABS(ROUND(VALUE(SUBSTITUTE(連結実質赤字比率に係る赤字・黒字の構成分析!G$43,"▲", "-")), 2)), NA())</f>
        <v>#VALUE!</v>
      </c>
      <c r="F27" s="159" t="e">
        <f>IF(ROUND(VALUE(SUBSTITUTE(連結実質赤字比率に係る赤字・黒字の構成分析!H$43,"▲", "-")), 2) &lt; 0, ABS(ROUND(VALUE(SUBSTITUTE(連結実質赤字比率に係る赤字・黒字の構成分析!H$43,"▲", "-")), 2)), NA())</f>
        <v>#VALUE!</v>
      </c>
      <c r="G27" s="159" t="e">
        <f>IF(ROUND(VALUE(SUBSTITUTE(連結実質赤字比率に係る赤字・黒字の構成分析!H$43,"▲", "-")), 2) &gt;= 0, ABS(ROUND(VALUE(SUBSTITUTE(連結実質赤字比率に係る赤字・黒字の構成分析!H$43,"▲", "-")), 2)), NA())</f>
        <v>#VALUE!</v>
      </c>
      <c r="H27" s="159" t="e">
        <f>IF(ROUND(VALUE(SUBSTITUTE(連結実質赤字比率に係る赤字・黒字の構成分析!I$43,"▲", "-")), 2) &lt; 0, ABS(ROUND(VALUE(SUBSTITUTE(連結実質赤字比率に係る赤字・黒字の構成分析!I$43,"▲", "-")), 2)), NA())</f>
        <v>#VALUE!</v>
      </c>
      <c r="I27" s="159" t="e">
        <f>IF(ROUND(VALUE(SUBSTITUTE(連結実質赤字比率に係る赤字・黒字の構成分析!I$43,"▲", "-")), 2) &gt;= 0, ABS(ROUND(VALUE(SUBSTITUTE(連結実質赤字比率に係る赤字・黒字の構成分析!I$43,"▲", "-")), 2)), NA())</f>
        <v>#VALUE!</v>
      </c>
      <c r="J27" s="159" t="e">
        <f>IF(ROUND(VALUE(SUBSTITUTE(連結実質赤字比率に係る赤字・黒字の構成分析!J$43,"▲", "-")), 2) &lt; 0, ABS(ROUND(VALUE(SUBSTITUTE(連結実質赤字比率に係る赤字・黒字の構成分析!J$43,"▲", "-")), 2)), NA())</f>
        <v>#VALUE!</v>
      </c>
      <c r="K27" s="159" t="e">
        <f>IF(ROUND(VALUE(SUBSTITUTE(連結実質赤字比率に係る赤字・黒字の構成分析!J$43,"▲", "-")), 2) &gt;= 0, ABS(ROUND(VALUE(SUBSTITUTE(連結実質赤字比率に係る赤字・黒字の構成分析!J$43,"▲", "-")), 2)), NA())</f>
        <v>#VALUE!</v>
      </c>
    </row>
    <row r="28" spans="1:11" x14ac:dyDescent="0.15">
      <c r="A28" s="159" t="str">
        <f>IF(連結実質赤字比率に係る赤字・黒字の構成分析!C$42="",NA(),連結実質赤字比率に係る赤字・黒字の構成分析!C$42)</f>
        <v>その他会計（赤字）</v>
      </c>
      <c r="B28" s="159" t="e">
        <f>IF(ROUND(VALUE(SUBSTITUTE(連結実質赤字比率に係る赤字・黒字の構成分析!F$42,"▲", "-")), 2) &lt; 0, ABS(ROUND(VALUE(SUBSTITUTE(連結実質赤字比率に係る赤字・黒字の構成分析!F$42,"▲", "-")), 2)), NA())</f>
        <v>#VALUE!</v>
      </c>
      <c r="C28" s="159" t="e">
        <f>IF(ROUND(VALUE(SUBSTITUTE(連結実質赤字比率に係る赤字・黒字の構成分析!F$42,"▲", "-")), 2) &gt;= 0, ABS(ROUND(VALUE(SUBSTITUTE(連結実質赤字比率に係る赤字・黒字の構成分析!F$42,"▲", "-")), 2)), NA())</f>
        <v>#VALUE!</v>
      </c>
      <c r="D28" s="159" t="e">
        <f>IF(ROUND(VALUE(SUBSTITUTE(連結実質赤字比率に係る赤字・黒字の構成分析!G$42,"▲", "-")), 2) &lt; 0, ABS(ROUND(VALUE(SUBSTITUTE(連結実質赤字比率に係る赤字・黒字の構成分析!G$42,"▲", "-")), 2)), NA())</f>
        <v>#VALUE!</v>
      </c>
      <c r="E28" s="159" t="e">
        <f>IF(ROUND(VALUE(SUBSTITUTE(連結実質赤字比率に係る赤字・黒字の構成分析!G$42,"▲", "-")), 2) &gt;= 0, ABS(ROUND(VALUE(SUBSTITUTE(連結実質赤字比率に係る赤字・黒字の構成分析!G$42,"▲", "-")), 2)), NA())</f>
        <v>#VALUE!</v>
      </c>
      <c r="F28" s="159" t="e">
        <f>IF(ROUND(VALUE(SUBSTITUTE(連結実質赤字比率に係る赤字・黒字の構成分析!H$42,"▲", "-")), 2) &lt; 0, ABS(ROUND(VALUE(SUBSTITUTE(連結実質赤字比率に係る赤字・黒字の構成分析!H$42,"▲", "-")), 2)), NA())</f>
        <v>#VALUE!</v>
      </c>
      <c r="G28" s="159" t="e">
        <f>IF(ROUND(VALUE(SUBSTITUTE(連結実質赤字比率に係る赤字・黒字の構成分析!H$42,"▲", "-")), 2) &gt;= 0, ABS(ROUND(VALUE(SUBSTITUTE(連結実質赤字比率に係る赤字・黒字の構成分析!H$42,"▲", "-")), 2)), NA())</f>
        <v>#VALUE!</v>
      </c>
      <c r="H28" s="159" t="e">
        <f>IF(ROUND(VALUE(SUBSTITUTE(連結実質赤字比率に係る赤字・黒字の構成分析!I$42,"▲", "-")), 2) &lt; 0, ABS(ROUND(VALUE(SUBSTITUTE(連結実質赤字比率に係る赤字・黒字の構成分析!I$42,"▲", "-")), 2)), NA())</f>
        <v>#VALUE!</v>
      </c>
      <c r="I28" s="159" t="e">
        <f>IF(ROUND(VALUE(SUBSTITUTE(連結実質赤字比率に係る赤字・黒字の構成分析!I$42,"▲", "-")), 2) &gt;= 0, ABS(ROUND(VALUE(SUBSTITUTE(連結実質赤字比率に係る赤字・黒字の構成分析!I$42,"▲", "-")), 2)), NA())</f>
        <v>#VALUE!</v>
      </c>
      <c r="J28" s="159" t="e">
        <f>IF(ROUND(VALUE(SUBSTITUTE(連結実質赤字比率に係る赤字・黒字の構成分析!J$42,"▲", "-")), 2) &lt; 0, ABS(ROUND(VALUE(SUBSTITUTE(連結実質赤字比率に係る赤字・黒字の構成分析!J$42,"▲", "-")), 2)), NA())</f>
        <v>#VALUE!</v>
      </c>
      <c r="K28" s="159" t="e">
        <f>IF(ROUND(VALUE(SUBSTITUTE(連結実質赤字比率に係る赤字・黒字の構成分析!J$42,"▲", "-")), 2) &gt;= 0, ABS(ROUND(VALUE(SUBSTITUTE(連結実質赤字比率に係る赤字・黒字の構成分析!J$42,"▲", "-")), 2)), NA())</f>
        <v>#VALUE!</v>
      </c>
    </row>
    <row r="29" spans="1:11" x14ac:dyDescent="0.15">
      <c r="A29" s="159" t="e">
        <f>IF(連結実質赤字比率に係る赤字・黒字の構成分析!C$41="",NA(),連結実質赤字比率に係る赤字・黒字の構成分析!C$41)</f>
        <v>#N/A</v>
      </c>
      <c r="B29" s="159" t="e">
        <f>IF(ROUND(VALUE(SUBSTITUTE(連結実質赤字比率に係る赤字・黒字の構成分析!F$41,"▲", "-")), 2) &lt; 0, ABS(ROUND(VALUE(SUBSTITUTE(連結実質赤字比率に係る赤字・黒字の構成分析!F$41,"▲", "-")), 2)), NA())</f>
        <v>#VALUE!</v>
      </c>
      <c r="C29" s="159" t="e">
        <f>IF(ROUND(VALUE(SUBSTITUTE(連結実質赤字比率に係る赤字・黒字の構成分析!F$41,"▲", "-")), 2) &gt;= 0, ABS(ROUND(VALUE(SUBSTITUTE(連結実質赤字比率に係る赤字・黒字の構成分析!F$41,"▲", "-")), 2)), NA())</f>
        <v>#VALUE!</v>
      </c>
      <c r="D29" s="159" t="e">
        <f>IF(ROUND(VALUE(SUBSTITUTE(連結実質赤字比率に係る赤字・黒字の構成分析!G$41,"▲", "-")), 2) &lt; 0, ABS(ROUND(VALUE(SUBSTITUTE(連結実質赤字比率に係る赤字・黒字の構成分析!G$41,"▲", "-")), 2)), NA())</f>
        <v>#VALUE!</v>
      </c>
      <c r="E29" s="159" t="e">
        <f>IF(ROUND(VALUE(SUBSTITUTE(連結実質赤字比率に係る赤字・黒字の構成分析!G$41,"▲", "-")), 2) &gt;= 0, ABS(ROUND(VALUE(SUBSTITUTE(連結実質赤字比率に係る赤字・黒字の構成分析!G$41,"▲", "-")), 2)), NA())</f>
        <v>#VALUE!</v>
      </c>
      <c r="F29" s="159" t="e">
        <f>IF(ROUND(VALUE(SUBSTITUTE(連結実質赤字比率に係る赤字・黒字の構成分析!H$41,"▲", "-")), 2) &lt; 0, ABS(ROUND(VALUE(SUBSTITUTE(連結実質赤字比率に係る赤字・黒字の構成分析!H$41,"▲", "-")), 2)), NA())</f>
        <v>#VALUE!</v>
      </c>
      <c r="G29" s="159" t="e">
        <f>IF(ROUND(VALUE(SUBSTITUTE(連結実質赤字比率に係る赤字・黒字の構成分析!H$41,"▲", "-")), 2) &gt;= 0, ABS(ROUND(VALUE(SUBSTITUTE(連結実質赤字比率に係る赤字・黒字の構成分析!H$41,"▲", "-")), 2)), NA())</f>
        <v>#VALUE!</v>
      </c>
      <c r="H29" s="159" t="e">
        <f>IF(ROUND(VALUE(SUBSTITUTE(連結実質赤字比率に係る赤字・黒字の構成分析!I$41,"▲", "-")), 2) &lt; 0, ABS(ROUND(VALUE(SUBSTITUTE(連結実質赤字比率に係る赤字・黒字の構成分析!I$41,"▲", "-")), 2)), NA())</f>
        <v>#VALUE!</v>
      </c>
      <c r="I29" s="159" t="e">
        <f>IF(ROUND(VALUE(SUBSTITUTE(連結実質赤字比率に係る赤字・黒字の構成分析!I$41,"▲", "-")), 2) &gt;= 0, ABS(ROUND(VALUE(SUBSTITUTE(連結実質赤字比率に係る赤字・黒字の構成分析!I$41,"▲", "-")), 2)), NA())</f>
        <v>#VALUE!</v>
      </c>
      <c r="J29" s="159" t="e">
        <f>IF(ROUND(VALUE(SUBSTITUTE(連結実質赤字比率に係る赤字・黒字の構成分析!J$41,"▲", "-")), 2) &lt; 0, ABS(ROUND(VALUE(SUBSTITUTE(連結実質赤字比率に係る赤字・黒字の構成分析!J$41,"▲", "-")), 2)), NA())</f>
        <v>#VALUE!</v>
      </c>
      <c r="K29" s="159" t="e">
        <f>IF(ROUND(VALUE(SUBSTITUTE(連結実質赤字比率に係る赤字・黒字の構成分析!J$41,"▲", "-")), 2) &gt;= 0, ABS(ROUND(VALUE(SUBSTITUTE(連結実質赤字比率に係る赤字・黒字の構成分析!J$41,"▲", "-")), 2)), NA())</f>
        <v>#VALUE!</v>
      </c>
    </row>
    <row r="30" spans="1:11" x14ac:dyDescent="0.15">
      <c r="A30" s="159" t="str">
        <f>IF(連結実質赤字比率に係る赤字・黒字の構成分析!C$40="",NA(),連結実質赤字比率に係る赤字・黒字の構成分析!C$40)</f>
        <v>下水道事業特別会計</v>
      </c>
      <c r="B30" s="159" t="e">
        <f>IF(ROUND(VALUE(SUBSTITUTE(連結実質赤字比率に係る赤字・黒字の構成分析!F$40,"▲", "-")), 2) &lt; 0, ABS(ROUND(VALUE(SUBSTITUTE(連結実質赤字比率に係る赤字・黒字の構成分析!F$40,"▲", "-")), 2)), NA())</f>
        <v>#N/A</v>
      </c>
      <c r="C30" s="159">
        <f>IF(ROUND(VALUE(SUBSTITUTE(連結実質赤字比率に係る赤字・黒字の構成分析!F$40,"▲", "-")), 2) &gt;= 0, ABS(ROUND(VALUE(SUBSTITUTE(連結実質赤字比率に係る赤字・黒字の構成分析!F$40,"▲", "-")), 2)), NA())</f>
        <v>0</v>
      </c>
      <c r="D30" s="159" t="e">
        <f>IF(ROUND(VALUE(SUBSTITUTE(連結実質赤字比率に係る赤字・黒字の構成分析!G$40,"▲", "-")), 2) &lt; 0, ABS(ROUND(VALUE(SUBSTITUTE(連結実質赤字比率に係る赤字・黒字の構成分析!G$40,"▲", "-")), 2)), NA())</f>
        <v>#N/A</v>
      </c>
      <c r="E30" s="159">
        <f>IF(ROUND(VALUE(SUBSTITUTE(連結実質赤字比率に係る赤字・黒字の構成分析!G$40,"▲", "-")), 2) &gt;= 0, ABS(ROUND(VALUE(SUBSTITUTE(連結実質赤字比率に係る赤字・黒字の構成分析!G$40,"▲", "-")), 2)), NA())</f>
        <v>0</v>
      </c>
      <c r="F30" s="159" t="e">
        <f>IF(ROUND(VALUE(SUBSTITUTE(連結実質赤字比率に係る赤字・黒字の構成分析!H$40,"▲", "-")), 2) &lt; 0, ABS(ROUND(VALUE(SUBSTITUTE(連結実質赤字比率に係る赤字・黒字の構成分析!H$40,"▲", "-")), 2)), NA())</f>
        <v>#N/A</v>
      </c>
      <c r="G30" s="159">
        <f>IF(ROUND(VALUE(SUBSTITUTE(連結実質赤字比率に係る赤字・黒字の構成分析!H$40,"▲", "-")), 2) &gt;= 0, ABS(ROUND(VALUE(SUBSTITUTE(連結実質赤字比率に係る赤字・黒字の構成分析!H$40,"▲", "-")), 2)), NA())</f>
        <v>0</v>
      </c>
      <c r="H30" s="159" t="e">
        <f>IF(ROUND(VALUE(SUBSTITUTE(連結実質赤字比率に係る赤字・黒字の構成分析!I$40,"▲", "-")), 2) &lt; 0, ABS(ROUND(VALUE(SUBSTITUTE(連結実質赤字比率に係る赤字・黒字の構成分析!I$40,"▲", "-")), 2)), NA())</f>
        <v>#N/A</v>
      </c>
      <c r="I30" s="159">
        <f>IF(ROUND(VALUE(SUBSTITUTE(連結実質赤字比率に係る赤字・黒字の構成分析!I$40,"▲", "-")), 2) &gt;= 0, ABS(ROUND(VALUE(SUBSTITUTE(連結実質赤字比率に係る赤字・黒字の構成分析!I$40,"▲", "-")), 2)), NA())</f>
        <v>0</v>
      </c>
      <c r="J30" s="159" t="e">
        <f>IF(ROUND(VALUE(SUBSTITUTE(連結実質赤字比率に係る赤字・黒字の構成分析!J$40,"▲", "-")), 2) &lt; 0, ABS(ROUND(VALUE(SUBSTITUTE(連結実質赤字比率に係る赤字・黒字の構成分析!J$40,"▲", "-")), 2)), NA())</f>
        <v>#N/A</v>
      </c>
      <c r="K30" s="159">
        <f>IF(ROUND(VALUE(SUBSTITUTE(連結実質赤字比率に係る赤字・黒字の構成分析!J$40,"▲", "-")), 2) &gt;= 0, ABS(ROUND(VALUE(SUBSTITUTE(連結実質赤字比率に係る赤字・黒字の構成分析!J$40,"▲", "-")), 2)), NA())</f>
        <v>0</v>
      </c>
    </row>
    <row r="31" spans="1:11" x14ac:dyDescent="0.15">
      <c r="A31" s="159" t="str">
        <f>IF(連結実質赤字比率に係る赤字・黒字の構成分析!C$39="",NA(),連結実質赤字比率に係る赤字・黒字の構成分析!C$39)</f>
        <v>北部簡易水道事業特別会計</v>
      </c>
      <c r="B31" s="159" t="e">
        <f>IF(ROUND(VALUE(SUBSTITUTE(連結実質赤字比率に係る赤字・黒字の構成分析!F$39,"▲", "-")), 2) &lt; 0, ABS(ROUND(VALUE(SUBSTITUTE(連結実質赤字比率に係る赤字・黒字の構成分析!F$39,"▲", "-")), 2)), NA())</f>
        <v>#N/A</v>
      </c>
      <c r="C31" s="159">
        <f>IF(ROUND(VALUE(SUBSTITUTE(連結実質赤字比率に係る赤字・黒字の構成分析!F$39,"▲", "-")), 2) &gt;= 0, ABS(ROUND(VALUE(SUBSTITUTE(連結実質赤字比率に係る赤字・黒字の構成分析!F$39,"▲", "-")), 2)), NA())</f>
        <v>0</v>
      </c>
      <c r="D31" s="159" t="e">
        <f>IF(ROUND(VALUE(SUBSTITUTE(連結実質赤字比率に係る赤字・黒字の構成分析!G$39,"▲", "-")), 2) &lt; 0, ABS(ROUND(VALUE(SUBSTITUTE(連結実質赤字比率に係る赤字・黒字の構成分析!G$39,"▲", "-")), 2)), NA())</f>
        <v>#N/A</v>
      </c>
      <c r="E31" s="159">
        <f>IF(ROUND(VALUE(SUBSTITUTE(連結実質赤字比率に係る赤字・黒字の構成分析!G$39,"▲", "-")), 2) &gt;= 0, ABS(ROUND(VALUE(SUBSTITUTE(連結実質赤字比率に係る赤字・黒字の構成分析!G$39,"▲", "-")), 2)), NA())</f>
        <v>0</v>
      </c>
      <c r="F31" s="159" t="e">
        <f>IF(ROUND(VALUE(SUBSTITUTE(連結実質赤字比率に係る赤字・黒字の構成分析!H$39,"▲", "-")), 2) &lt; 0, ABS(ROUND(VALUE(SUBSTITUTE(連結実質赤字比率に係る赤字・黒字の構成分析!H$39,"▲", "-")), 2)), NA())</f>
        <v>#N/A</v>
      </c>
      <c r="G31" s="159">
        <f>IF(ROUND(VALUE(SUBSTITUTE(連結実質赤字比率に係る赤字・黒字の構成分析!H$39,"▲", "-")), 2) &gt;= 0, ABS(ROUND(VALUE(SUBSTITUTE(連結実質赤字比率に係る赤字・黒字の構成分析!H$39,"▲", "-")), 2)), NA())</f>
        <v>0</v>
      </c>
      <c r="H31" s="159" t="e">
        <f>IF(ROUND(VALUE(SUBSTITUTE(連結実質赤字比率に係る赤字・黒字の構成分析!I$39,"▲", "-")), 2) &lt; 0, ABS(ROUND(VALUE(SUBSTITUTE(連結実質赤字比率に係る赤字・黒字の構成分析!I$39,"▲", "-")), 2)), NA())</f>
        <v>#N/A</v>
      </c>
      <c r="I31" s="159">
        <f>IF(ROUND(VALUE(SUBSTITUTE(連結実質赤字比率に係る赤字・黒字の構成分析!I$39,"▲", "-")), 2) &gt;= 0, ABS(ROUND(VALUE(SUBSTITUTE(連結実質赤字比率に係る赤字・黒字の構成分析!I$39,"▲", "-")), 2)), NA())</f>
        <v>0</v>
      </c>
      <c r="J31" s="159" t="e">
        <f>IF(ROUND(VALUE(SUBSTITUTE(連結実質赤字比率に係る赤字・黒字の構成分析!J$39,"▲", "-")), 2) &lt; 0, ABS(ROUND(VALUE(SUBSTITUTE(連結実質赤字比率に係る赤字・黒字の構成分析!J$39,"▲", "-")), 2)), NA())</f>
        <v>#N/A</v>
      </c>
      <c r="K31" s="159">
        <f>IF(ROUND(VALUE(SUBSTITUTE(連結実質赤字比率に係る赤字・黒字の構成分析!J$39,"▲", "-")), 2) &gt;= 0, ABS(ROUND(VALUE(SUBSTITUTE(連結実質赤字比率に係る赤字・黒字の構成分析!J$39,"▲", "-")), 2)), NA())</f>
        <v>0</v>
      </c>
    </row>
    <row r="32" spans="1:11" x14ac:dyDescent="0.15">
      <c r="A32" s="159" t="str">
        <f>IF(連結実質赤字比率に係る赤字・黒字の構成分析!C$38="",NA(),連結実質赤字比率に係る赤字・黒字の構成分析!C$38)</f>
        <v>後期高齢者医療保険特別会計</v>
      </c>
      <c r="B32" s="159" t="e">
        <f>IF(ROUND(VALUE(SUBSTITUTE(連結実質赤字比率に係る赤字・黒字の構成分析!F$38,"▲", "-")), 2) &lt; 0, ABS(ROUND(VALUE(SUBSTITUTE(連結実質赤字比率に係る赤字・黒字の構成分析!F$38,"▲", "-")), 2)), NA())</f>
        <v>#N/A</v>
      </c>
      <c r="C32" s="159">
        <f>IF(ROUND(VALUE(SUBSTITUTE(連結実質赤字比率に係る赤字・黒字の構成分析!F$38,"▲", "-")), 2) &gt;= 0, ABS(ROUND(VALUE(SUBSTITUTE(連結実質赤字比率に係る赤字・黒字の構成分析!F$38,"▲", "-")), 2)), NA())</f>
        <v>0</v>
      </c>
      <c r="D32" s="159" t="e">
        <f>IF(ROUND(VALUE(SUBSTITUTE(連結実質赤字比率に係る赤字・黒字の構成分析!G$38,"▲", "-")), 2) &lt; 0, ABS(ROUND(VALUE(SUBSTITUTE(連結実質赤字比率に係る赤字・黒字の構成分析!G$38,"▲", "-")), 2)), NA())</f>
        <v>#N/A</v>
      </c>
      <c r="E32" s="159">
        <f>IF(ROUND(VALUE(SUBSTITUTE(連結実質赤字比率に係る赤字・黒字の構成分析!G$38,"▲", "-")), 2) &gt;= 0, ABS(ROUND(VALUE(SUBSTITUTE(連結実質赤字比率に係る赤字・黒字の構成分析!G$38,"▲", "-")), 2)), NA())</f>
        <v>0</v>
      </c>
      <c r="F32" s="159" t="e">
        <f>IF(ROUND(VALUE(SUBSTITUTE(連結実質赤字比率に係る赤字・黒字の構成分析!H$38,"▲", "-")), 2) &lt; 0, ABS(ROUND(VALUE(SUBSTITUTE(連結実質赤字比率に係る赤字・黒字の構成分析!H$38,"▲", "-")), 2)), NA())</f>
        <v>#N/A</v>
      </c>
      <c r="G32" s="159">
        <f>IF(ROUND(VALUE(SUBSTITUTE(連結実質赤字比率に係る赤字・黒字の構成分析!H$38,"▲", "-")), 2) &gt;= 0, ABS(ROUND(VALUE(SUBSTITUTE(連結実質赤字比率に係る赤字・黒字の構成分析!H$38,"▲", "-")), 2)), NA())</f>
        <v>0</v>
      </c>
      <c r="H32" s="159" t="e">
        <f>IF(ROUND(VALUE(SUBSTITUTE(連結実質赤字比率に係る赤字・黒字の構成分析!I$38,"▲", "-")), 2) &lt; 0, ABS(ROUND(VALUE(SUBSTITUTE(連結実質赤字比率に係る赤字・黒字の構成分析!I$38,"▲", "-")), 2)), NA())</f>
        <v>#N/A</v>
      </c>
      <c r="I32" s="159">
        <f>IF(ROUND(VALUE(SUBSTITUTE(連結実質赤字比率に係る赤字・黒字の構成分析!I$38,"▲", "-")), 2) &gt;= 0, ABS(ROUND(VALUE(SUBSTITUTE(連結実質赤字比率に係る赤字・黒字の構成分析!I$38,"▲", "-")), 2)), NA())</f>
        <v>0</v>
      </c>
      <c r="J32" s="159" t="e">
        <f>IF(ROUND(VALUE(SUBSTITUTE(連結実質赤字比率に係る赤字・黒字の構成分析!J$38,"▲", "-")), 2) &lt; 0, ABS(ROUND(VALUE(SUBSTITUTE(連結実質赤字比率に係る赤字・黒字の構成分析!J$38,"▲", "-")), 2)), NA())</f>
        <v>#N/A</v>
      </c>
      <c r="K32" s="159">
        <f>IF(ROUND(VALUE(SUBSTITUTE(連結実質赤字比率に係る赤字・黒字の構成分析!J$38,"▲", "-")), 2) &gt;= 0, ABS(ROUND(VALUE(SUBSTITUTE(連結実質赤字比率に係る赤字・黒字の構成分析!J$38,"▲", "-")), 2)), NA())</f>
        <v>0</v>
      </c>
    </row>
    <row r="33" spans="1:16" x14ac:dyDescent="0.15">
      <c r="A33" s="159" t="str">
        <f>IF(連結実質赤字比率に係る赤字・黒字の構成分析!C$37="",NA(),連結実質赤字比率に係る赤字・黒字の構成分析!C$37)</f>
        <v>介護保険特別会計</v>
      </c>
      <c r="B33" s="159" t="e">
        <f>IF(ROUND(VALUE(SUBSTITUTE(連結実質赤字比率に係る赤字・黒字の構成分析!F$37,"▲", "-")), 2) &lt; 0, ABS(ROUND(VALUE(SUBSTITUTE(連結実質赤字比率に係る赤字・黒字の構成分析!F$37,"▲", "-")), 2)), NA())</f>
        <v>#N/A</v>
      </c>
      <c r="C33" s="159">
        <f>IF(ROUND(VALUE(SUBSTITUTE(連結実質赤字比率に係る赤字・黒字の構成分析!F$37,"▲", "-")), 2) &gt;= 0, ABS(ROUND(VALUE(SUBSTITUTE(連結実質赤字比率に係る赤字・黒字の構成分析!F$37,"▲", "-")), 2)), NA())</f>
        <v>0.12</v>
      </c>
      <c r="D33" s="159" t="e">
        <f>IF(ROUND(VALUE(SUBSTITUTE(連結実質赤字比率に係る赤字・黒字の構成分析!G$37,"▲", "-")), 2) &lt; 0, ABS(ROUND(VALUE(SUBSTITUTE(連結実質赤字比率に係る赤字・黒字の構成分析!G$37,"▲", "-")), 2)), NA())</f>
        <v>#N/A</v>
      </c>
      <c r="E33" s="159">
        <f>IF(ROUND(VALUE(SUBSTITUTE(連結実質赤字比率に係る赤字・黒字の構成分析!G$37,"▲", "-")), 2) &gt;= 0, ABS(ROUND(VALUE(SUBSTITUTE(連結実質赤字比率に係る赤字・黒字の構成分析!G$37,"▲", "-")), 2)), NA())</f>
        <v>0</v>
      </c>
      <c r="F33" s="159" t="e">
        <f>IF(ROUND(VALUE(SUBSTITUTE(連結実質赤字比率に係る赤字・黒字の構成分析!H$37,"▲", "-")), 2) &lt; 0, ABS(ROUND(VALUE(SUBSTITUTE(連結実質赤字比率に係る赤字・黒字の構成分析!H$37,"▲", "-")), 2)), NA())</f>
        <v>#N/A</v>
      </c>
      <c r="G33" s="159">
        <f>IF(ROUND(VALUE(SUBSTITUTE(連結実質赤字比率に係る赤字・黒字の構成分析!H$37,"▲", "-")), 2) &gt;= 0, ABS(ROUND(VALUE(SUBSTITUTE(連結実質赤字比率に係る赤字・黒字の構成分析!H$37,"▲", "-")), 2)), NA())</f>
        <v>0.23</v>
      </c>
      <c r="H33" s="159" t="e">
        <f>IF(ROUND(VALUE(SUBSTITUTE(連結実質赤字比率に係る赤字・黒字の構成分析!I$37,"▲", "-")), 2) &lt; 0, ABS(ROUND(VALUE(SUBSTITUTE(連結実質赤字比率に係る赤字・黒字の構成分析!I$37,"▲", "-")), 2)), NA())</f>
        <v>#N/A</v>
      </c>
      <c r="I33" s="159">
        <f>IF(ROUND(VALUE(SUBSTITUTE(連結実質赤字比率に係る赤字・黒字の構成分析!I$37,"▲", "-")), 2) &gt;= 0, ABS(ROUND(VALUE(SUBSTITUTE(連結実質赤字比率に係る赤字・黒字の構成分析!I$37,"▲", "-")), 2)), NA())</f>
        <v>0.26</v>
      </c>
      <c r="J33" s="159" t="e">
        <f>IF(ROUND(VALUE(SUBSTITUTE(連結実質赤字比率に係る赤字・黒字の構成分析!J$37,"▲", "-")), 2) &lt; 0, ABS(ROUND(VALUE(SUBSTITUTE(連結実質赤字比率に係る赤字・黒字の構成分析!J$37,"▲", "-")), 2)), NA())</f>
        <v>#N/A</v>
      </c>
      <c r="K33" s="159">
        <f>IF(ROUND(VALUE(SUBSTITUTE(連結実質赤字比率に係る赤字・黒字の構成分析!J$37,"▲", "-")), 2) &gt;= 0, ABS(ROUND(VALUE(SUBSTITUTE(連結実質赤字比率に係る赤字・黒字の構成分析!J$37,"▲", "-")), 2)), NA())</f>
        <v>0.3</v>
      </c>
    </row>
    <row r="34" spans="1:16" x14ac:dyDescent="0.15">
      <c r="A34" s="159" t="str">
        <f>IF(連結実質赤字比率に係る赤字・黒字の構成分析!C$36="",NA(),連結実質赤字比率に係る赤字・黒字の構成分析!C$36)</f>
        <v>国民健康保険特別会計</v>
      </c>
      <c r="B34" s="159" t="e">
        <f>IF(ROUND(VALUE(SUBSTITUTE(連結実質赤字比率に係る赤字・黒字の構成分析!F$36,"▲", "-")), 2) &lt; 0, ABS(ROUND(VALUE(SUBSTITUTE(連結実質赤字比率に係る赤字・黒字の構成分析!F$36,"▲", "-")), 2)), NA())</f>
        <v>#N/A</v>
      </c>
      <c r="C34" s="159">
        <f>IF(ROUND(VALUE(SUBSTITUTE(連結実質赤字比率に係る赤字・黒字の構成分析!F$36,"▲", "-")), 2) &gt;= 0, ABS(ROUND(VALUE(SUBSTITUTE(連結実質赤字比率に係る赤字・黒字の構成分析!F$36,"▲", "-")), 2)), NA())</f>
        <v>1.04</v>
      </c>
      <c r="D34" s="159" t="e">
        <f>IF(ROUND(VALUE(SUBSTITUTE(連結実質赤字比率に係る赤字・黒字の構成分析!G$36,"▲", "-")), 2) &lt; 0, ABS(ROUND(VALUE(SUBSTITUTE(連結実質赤字比率に係る赤字・黒字の構成分析!G$36,"▲", "-")), 2)), NA())</f>
        <v>#N/A</v>
      </c>
      <c r="E34" s="159">
        <f>IF(ROUND(VALUE(SUBSTITUTE(連結実質赤字比率に係る赤字・黒字の構成分析!G$36,"▲", "-")), 2) &gt;= 0, ABS(ROUND(VALUE(SUBSTITUTE(連結実質赤字比率に係る赤字・黒字の構成分析!G$36,"▲", "-")), 2)), NA())</f>
        <v>0.75</v>
      </c>
      <c r="F34" s="159" t="e">
        <f>IF(ROUND(VALUE(SUBSTITUTE(連結実質赤字比率に係る赤字・黒字の構成分析!H$36,"▲", "-")), 2) &lt; 0, ABS(ROUND(VALUE(SUBSTITUTE(連結実質赤字比率に係る赤字・黒字の構成分析!H$36,"▲", "-")), 2)), NA())</f>
        <v>#N/A</v>
      </c>
      <c r="G34" s="159">
        <f>IF(ROUND(VALUE(SUBSTITUTE(連結実質赤字比率に係る赤字・黒字の構成分析!H$36,"▲", "-")), 2) &gt;= 0, ABS(ROUND(VALUE(SUBSTITUTE(連結実質赤字比率に係る赤字・黒字の構成分析!H$36,"▲", "-")), 2)), NA())</f>
        <v>0.08</v>
      </c>
      <c r="H34" s="159" t="e">
        <f>IF(ROUND(VALUE(SUBSTITUTE(連結実質赤字比率に係る赤字・黒字の構成分析!I$36,"▲", "-")), 2) &lt; 0, ABS(ROUND(VALUE(SUBSTITUTE(連結実質赤字比率に係る赤字・黒字の構成分析!I$36,"▲", "-")), 2)), NA())</f>
        <v>#N/A</v>
      </c>
      <c r="I34" s="159">
        <f>IF(ROUND(VALUE(SUBSTITUTE(連結実質赤字比率に係る赤字・黒字の構成分析!I$36,"▲", "-")), 2) &gt;= 0, ABS(ROUND(VALUE(SUBSTITUTE(連結実質赤字比率に係る赤字・黒字の構成分析!I$36,"▲", "-")), 2)), NA())</f>
        <v>0.25</v>
      </c>
      <c r="J34" s="159" t="e">
        <f>IF(ROUND(VALUE(SUBSTITUTE(連結実質赤字比率に係る赤字・黒字の構成分析!J$36,"▲", "-")), 2) &lt; 0, ABS(ROUND(VALUE(SUBSTITUTE(連結実質赤字比率に係る赤字・黒字の構成分析!J$36,"▲", "-")), 2)), NA())</f>
        <v>#N/A</v>
      </c>
      <c r="K34" s="159">
        <f>IF(ROUND(VALUE(SUBSTITUTE(連結実質赤字比率に係る赤字・黒字の構成分析!J$36,"▲", "-")), 2) &gt;= 0, ABS(ROUND(VALUE(SUBSTITUTE(連結実質赤字比率に係る赤字・黒字の構成分析!J$36,"▲", "-")), 2)), NA())</f>
        <v>0.41</v>
      </c>
    </row>
    <row r="35" spans="1:16" x14ac:dyDescent="0.15">
      <c r="A35" s="159" t="str">
        <f>IF(連結実質赤字比率に係る赤字・黒字の構成分析!C$35="",NA(),連結実質赤字比率に係る赤字・黒字の構成分析!C$35)</f>
        <v>中央簡易水道事業会計</v>
      </c>
      <c r="B35" s="159" t="e">
        <f>IF(ROUND(VALUE(SUBSTITUTE(連結実質赤字比率に係る赤字・黒字の構成分析!F$35,"▲", "-")), 2) &lt; 0, ABS(ROUND(VALUE(SUBSTITUTE(連結実質赤字比率に係る赤字・黒字の構成分析!F$35,"▲", "-")), 2)), NA())</f>
        <v>#N/A</v>
      </c>
      <c r="C35" s="159">
        <f>IF(ROUND(VALUE(SUBSTITUTE(連結実質赤字比率に係る赤字・黒字の構成分析!F$35,"▲", "-")), 2) &gt;= 0, ABS(ROUND(VALUE(SUBSTITUTE(連結実質赤字比率に係る赤字・黒字の構成分析!F$35,"▲", "-")), 2)), NA())</f>
        <v>7.87</v>
      </c>
      <c r="D35" s="159" t="e">
        <f>IF(ROUND(VALUE(SUBSTITUTE(連結実質赤字比率に係る赤字・黒字の構成分析!G$35,"▲", "-")), 2) &lt; 0, ABS(ROUND(VALUE(SUBSTITUTE(連結実質赤字比率に係る赤字・黒字の構成分析!G$35,"▲", "-")), 2)), NA())</f>
        <v>#N/A</v>
      </c>
      <c r="E35" s="159">
        <f>IF(ROUND(VALUE(SUBSTITUTE(連結実質赤字比率に係る赤字・黒字の構成分析!G$35,"▲", "-")), 2) &gt;= 0, ABS(ROUND(VALUE(SUBSTITUTE(連結実質赤字比率に係る赤字・黒字の構成分析!G$35,"▲", "-")), 2)), NA())</f>
        <v>8.48</v>
      </c>
      <c r="F35" s="159" t="e">
        <f>IF(ROUND(VALUE(SUBSTITUTE(連結実質赤字比率に係る赤字・黒字の構成分析!H$35,"▲", "-")), 2) &lt; 0, ABS(ROUND(VALUE(SUBSTITUTE(連結実質赤字比率に係る赤字・黒字の構成分析!H$35,"▲", "-")), 2)), NA())</f>
        <v>#N/A</v>
      </c>
      <c r="G35" s="159">
        <f>IF(ROUND(VALUE(SUBSTITUTE(連結実質赤字比率に係る赤字・黒字の構成分析!H$35,"▲", "-")), 2) &gt;= 0, ABS(ROUND(VALUE(SUBSTITUTE(連結実質赤字比率に係る赤字・黒字の構成分析!H$35,"▲", "-")), 2)), NA())</f>
        <v>8.67</v>
      </c>
      <c r="H35" s="159" t="e">
        <f>IF(ROUND(VALUE(SUBSTITUTE(連結実質赤字比率に係る赤字・黒字の構成分析!I$35,"▲", "-")), 2) &lt; 0, ABS(ROUND(VALUE(SUBSTITUTE(連結実質赤字比率に係る赤字・黒字の構成分析!I$35,"▲", "-")), 2)), NA())</f>
        <v>#N/A</v>
      </c>
      <c r="I35" s="159">
        <f>IF(ROUND(VALUE(SUBSTITUTE(連結実質赤字比率に係る赤字・黒字の構成分析!I$35,"▲", "-")), 2) &gt;= 0, ABS(ROUND(VALUE(SUBSTITUTE(連結実質赤字比率に係る赤字・黒字の構成分析!I$35,"▲", "-")), 2)), NA())</f>
        <v>8.0399999999999991</v>
      </c>
      <c r="J35" s="159" t="e">
        <f>IF(ROUND(VALUE(SUBSTITUTE(連結実質赤字比率に係る赤字・黒字の構成分析!J$35,"▲", "-")), 2) &lt; 0, ABS(ROUND(VALUE(SUBSTITUTE(連結実質赤字比率に係る赤字・黒字の構成分析!J$35,"▲", "-")), 2)), NA())</f>
        <v>#N/A</v>
      </c>
      <c r="K35" s="159">
        <f>IF(ROUND(VALUE(SUBSTITUTE(連結実質赤字比率に係る赤字・黒字の構成分析!J$35,"▲", "-")), 2) &gt;= 0, ABS(ROUND(VALUE(SUBSTITUTE(連結実質赤字比率に係る赤字・黒字の構成分析!J$35,"▲", "-")), 2)), NA())</f>
        <v>8.65</v>
      </c>
    </row>
    <row r="36" spans="1:16" x14ac:dyDescent="0.15">
      <c r="A36" s="159" t="str">
        <f>IF(連結実質赤字比率に係る赤字・黒字の構成分析!C$34="",NA(),連結実質赤字比率に係る赤字・黒字の構成分析!C$34)</f>
        <v>一般会計</v>
      </c>
      <c r="B36" s="159" t="e">
        <f>IF(ROUND(VALUE(SUBSTITUTE(連結実質赤字比率に係る赤字・黒字の構成分析!F$34,"▲", "-")), 2) &lt; 0, ABS(ROUND(VALUE(SUBSTITUTE(連結実質赤字比率に係る赤字・黒字の構成分析!F$34,"▲", "-")), 2)), NA())</f>
        <v>#N/A</v>
      </c>
      <c r="C36" s="159">
        <f>IF(ROUND(VALUE(SUBSTITUTE(連結実質赤字比率に係る赤字・黒字の構成分析!F$34,"▲", "-")), 2) &gt;= 0, ABS(ROUND(VALUE(SUBSTITUTE(連結実質赤字比率に係る赤字・黒字の構成分析!F$34,"▲", "-")), 2)), NA())</f>
        <v>10.63</v>
      </c>
      <c r="D36" s="159" t="e">
        <f>IF(ROUND(VALUE(SUBSTITUTE(連結実質赤字比率に係る赤字・黒字の構成分析!G$34,"▲", "-")), 2) &lt; 0, ABS(ROUND(VALUE(SUBSTITUTE(連結実質赤字比率に係る赤字・黒字の構成分析!G$34,"▲", "-")), 2)), NA())</f>
        <v>#N/A</v>
      </c>
      <c r="E36" s="159">
        <f>IF(ROUND(VALUE(SUBSTITUTE(連結実質赤字比率に係る赤字・黒字の構成分析!G$34,"▲", "-")), 2) &gt;= 0, ABS(ROUND(VALUE(SUBSTITUTE(連結実質赤字比率に係る赤字・黒字の構成分析!G$34,"▲", "-")), 2)), NA())</f>
        <v>10.66</v>
      </c>
      <c r="F36" s="159" t="e">
        <f>IF(ROUND(VALUE(SUBSTITUTE(連結実質赤字比率に係る赤字・黒字の構成分析!H$34,"▲", "-")), 2) &lt; 0, ABS(ROUND(VALUE(SUBSTITUTE(連結実質赤字比率に係る赤字・黒字の構成分析!H$34,"▲", "-")), 2)), NA())</f>
        <v>#N/A</v>
      </c>
      <c r="G36" s="159">
        <f>IF(ROUND(VALUE(SUBSTITUTE(連結実質赤字比率に係る赤字・黒字の構成分析!H$34,"▲", "-")), 2) &gt;= 0, ABS(ROUND(VALUE(SUBSTITUTE(連結実質赤字比率に係る赤字・黒字の構成分析!H$34,"▲", "-")), 2)), NA())</f>
        <v>10.99</v>
      </c>
      <c r="H36" s="159" t="e">
        <f>IF(ROUND(VALUE(SUBSTITUTE(連結実質赤字比率に係る赤字・黒字の構成分析!I$34,"▲", "-")), 2) &lt; 0, ABS(ROUND(VALUE(SUBSTITUTE(連結実質赤字比率に係る赤字・黒字の構成分析!I$34,"▲", "-")), 2)), NA())</f>
        <v>#N/A</v>
      </c>
      <c r="I36" s="159">
        <f>IF(ROUND(VALUE(SUBSTITUTE(連結実質赤字比率に係る赤字・黒字の構成分析!I$34,"▲", "-")), 2) &gt;= 0, ABS(ROUND(VALUE(SUBSTITUTE(連結実質赤字比率に係る赤字・黒字の構成分析!I$34,"▲", "-")), 2)), NA())</f>
        <v>10.76</v>
      </c>
      <c r="J36" s="159" t="e">
        <f>IF(ROUND(VALUE(SUBSTITUTE(連結実質赤字比率に係る赤字・黒字の構成分析!J$34,"▲", "-")), 2) &lt; 0, ABS(ROUND(VALUE(SUBSTITUTE(連結実質赤字比率に係る赤字・黒字の構成分析!J$34,"▲", "-")), 2)), NA())</f>
        <v>#N/A</v>
      </c>
      <c r="K36" s="159">
        <f>IF(ROUND(VALUE(SUBSTITUTE(連結実質赤字比率に係る赤字・黒字の構成分析!J$34,"▲", "-")), 2) &gt;= 0, ABS(ROUND(VALUE(SUBSTITUTE(連結実質赤字比率に係る赤字・黒字の構成分析!J$34,"▲", "-")), 2)), NA())</f>
        <v>9.74</v>
      </c>
    </row>
    <row r="39" spans="1:16" x14ac:dyDescent="0.15">
      <c r="A39" s="128" t="s">
        <v>54</v>
      </c>
    </row>
    <row r="40" spans="1:16" x14ac:dyDescent="0.15">
      <c r="A40" s="160"/>
      <c r="B40" s="160" t="str">
        <f>'実質公債費比率（分子）の構造'!K$44</f>
        <v>H25</v>
      </c>
      <c r="C40" s="160"/>
      <c r="D40" s="160"/>
      <c r="E40" s="160" t="str">
        <f>'実質公債費比率（分子）の構造'!L$44</f>
        <v>H26</v>
      </c>
      <c r="F40" s="160"/>
      <c r="G40" s="160"/>
      <c r="H40" s="160" t="str">
        <f>'実質公債費比率（分子）の構造'!M$44</f>
        <v>H27</v>
      </c>
      <c r="I40" s="160"/>
      <c r="J40" s="160"/>
      <c r="K40" s="160" t="str">
        <f>'実質公債費比率（分子）の構造'!N$44</f>
        <v>H28</v>
      </c>
      <c r="L40" s="160"/>
      <c r="M40" s="160"/>
      <c r="N40" s="160" t="str">
        <f>'実質公債費比率（分子）の構造'!O$44</f>
        <v>H29</v>
      </c>
      <c r="O40" s="160"/>
      <c r="P40" s="160"/>
    </row>
    <row r="41" spans="1:16" x14ac:dyDescent="0.15">
      <c r="A41" s="160"/>
      <c r="B41" s="160" t="s">
        <v>55</v>
      </c>
      <c r="C41" s="160"/>
      <c r="D41" s="160" t="s">
        <v>56</v>
      </c>
      <c r="E41" s="160" t="s">
        <v>55</v>
      </c>
      <c r="F41" s="160"/>
      <c r="G41" s="160" t="s">
        <v>56</v>
      </c>
      <c r="H41" s="160" t="s">
        <v>55</v>
      </c>
      <c r="I41" s="160"/>
      <c r="J41" s="160" t="s">
        <v>56</v>
      </c>
      <c r="K41" s="160" t="s">
        <v>55</v>
      </c>
      <c r="L41" s="160"/>
      <c r="M41" s="160" t="s">
        <v>56</v>
      </c>
      <c r="N41" s="160" t="s">
        <v>55</v>
      </c>
      <c r="O41" s="160"/>
      <c r="P41" s="160" t="s">
        <v>56</v>
      </c>
    </row>
    <row r="42" spans="1:16" x14ac:dyDescent="0.15">
      <c r="A42" s="160" t="s">
        <v>57</v>
      </c>
      <c r="B42" s="160"/>
      <c r="C42" s="160"/>
      <c r="D42" s="160">
        <f>'実質公債費比率（分子）の構造'!K$52</f>
        <v>448</v>
      </c>
      <c r="E42" s="160"/>
      <c r="F42" s="160"/>
      <c r="G42" s="160">
        <f>'実質公債費比率（分子）の構造'!L$52</f>
        <v>450</v>
      </c>
      <c r="H42" s="160"/>
      <c r="I42" s="160"/>
      <c r="J42" s="160">
        <f>'実質公債費比率（分子）の構造'!M$52</f>
        <v>450</v>
      </c>
      <c r="K42" s="160"/>
      <c r="L42" s="160"/>
      <c r="M42" s="160">
        <f>'実質公債費比率（分子）の構造'!N$52</f>
        <v>489</v>
      </c>
      <c r="N42" s="160"/>
      <c r="O42" s="160"/>
      <c r="P42" s="160">
        <f>'実質公債費比率（分子）の構造'!O$52</f>
        <v>510</v>
      </c>
    </row>
    <row r="43" spans="1:16" x14ac:dyDescent="0.15">
      <c r="A43" s="160" t="s">
        <v>58</v>
      </c>
      <c r="B43" s="160" t="str">
        <f>'実質公債費比率（分子）の構造'!K$51</f>
        <v>-</v>
      </c>
      <c r="C43" s="160"/>
      <c r="D43" s="160"/>
      <c r="E43" s="160">
        <f>'実質公債費比率（分子）の構造'!L$51</f>
        <v>0</v>
      </c>
      <c r="F43" s="160"/>
      <c r="G43" s="160"/>
      <c r="H43" s="160" t="str">
        <f>'実質公債費比率（分子）の構造'!M$51</f>
        <v>-</v>
      </c>
      <c r="I43" s="160"/>
      <c r="J43" s="160"/>
      <c r="K43" s="160">
        <f>'実質公債費比率（分子）の構造'!N$51</f>
        <v>0</v>
      </c>
      <c r="L43" s="160"/>
      <c r="M43" s="160"/>
      <c r="N43" s="160">
        <f>'実質公債費比率（分子）の構造'!O$51</f>
        <v>0</v>
      </c>
      <c r="O43" s="160"/>
      <c r="P43" s="160"/>
    </row>
    <row r="44" spans="1:16" x14ac:dyDescent="0.15">
      <c r="A44" s="160" t="s">
        <v>59</v>
      </c>
      <c r="B44" s="160">
        <f>'実質公債費比率（分子）の構造'!K$50</f>
        <v>19</v>
      </c>
      <c r="C44" s="160"/>
      <c r="D44" s="160"/>
      <c r="E44" s="160">
        <f>'実質公債費比率（分子）の構造'!L$50</f>
        <v>19</v>
      </c>
      <c r="F44" s="160"/>
      <c r="G44" s="160"/>
      <c r="H44" s="160">
        <f>'実質公債費比率（分子）の構造'!M$50</f>
        <v>13</v>
      </c>
      <c r="I44" s="160"/>
      <c r="J44" s="160"/>
      <c r="K44" s="160">
        <f>'実質公債費比率（分子）の構造'!N$50</f>
        <v>1</v>
      </c>
      <c r="L44" s="160"/>
      <c r="M44" s="160"/>
      <c r="N44" s="160">
        <f>'実質公債費比率（分子）の構造'!O$50</f>
        <v>1</v>
      </c>
      <c r="O44" s="160"/>
      <c r="P44" s="160"/>
    </row>
    <row r="45" spans="1:16" x14ac:dyDescent="0.15">
      <c r="A45" s="160" t="s">
        <v>60</v>
      </c>
      <c r="B45" s="160">
        <f>'実質公債費比率（分子）の構造'!K$49</f>
        <v>9</v>
      </c>
      <c r="C45" s="160"/>
      <c r="D45" s="160"/>
      <c r="E45" s="160">
        <f>'実質公債費比率（分子）の構造'!L$49</f>
        <v>10</v>
      </c>
      <c r="F45" s="160"/>
      <c r="G45" s="160"/>
      <c r="H45" s="160">
        <f>'実質公債費比率（分子）の構造'!M$49</f>
        <v>10</v>
      </c>
      <c r="I45" s="160"/>
      <c r="J45" s="160"/>
      <c r="K45" s="160">
        <f>'実質公債費比率（分子）の構造'!N$49</f>
        <v>10</v>
      </c>
      <c r="L45" s="160"/>
      <c r="M45" s="160"/>
      <c r="N45" s="160">
        <f>'実質公債費比率（分子）の構造'!O$49</f>
        <v>9</v>
      </c>
      <c r="O45" s="160"/>
      <c r="P45" s="160"/>
    </row>
    <row r="46" spans="1:16" x14ac:dyDescent="0.15">
      <c r="A46" s="160" t="s">
        <v>61</v>
      </c>
      <c r="B46" s="160">
        <f>'実質公債費比率（分子）の構造'!K$48</f>
        <v>181</v>
      </c>
      <c r="C46" s="160"/>
      <c r="D46" s="160"/>
      <c r="E46" s="160">
        <f>'実質公債費比率（分子）の構造'!L$48</f>
        <v>182</v>
      </c>
      <c r="F46" s="160"/>
      <c r="G46" s="160"/>
      <c r="H46" s="160">
        <f>'実質公債費比率（分子）の構造'!M$48</f>
        <v>167</v>
      </c>
      <c r="I46" s="160"/>
      <c r="J46" s="160"/>
      <c r="K46" s="160">
        <f>'実質公債費比率（分子）の構造'!N$48</f>
        <v>159</v>
      </c>
      <c r="L46" s="160"/>
      <c r="M46" s="160"/>
      <c r="N46" s="160">
        <f>'実質公債費比率（分子）の構造'!O$48</f>
        <v>148</v>
      </c>
      <c r="O46" s="160"/>
      <c r="P46" s="160"/>
    </row>
    <row r="47" spans="1:16" x14ac:dyDescent="0.15">
      <c r="A47" s="160" t="s">
        <v>62</v>
      </c>
      <c r="B47" s="160" t="str">
        <f>'実質公債費比率（分子）の構造'!K$47</f>
        <v>-</v>
      </c>
      <c r="C47" s="160"/>
      <c r="D47" s="160"/>
      <c r="E47" s="160" t="str">
        <f>'実質公債費比率（分子）の構造'!L$47</f>
        <v>-</v>
      </c>
      <c r="F47" s="160"/>
      <c r="G47" s="160"/>
      <c r="H47" s="160" t="str">
        <f>'実質公債費比率（分子）の構造'!M$47</f>
        <v>-</v>
      </c>
      <c r="I47" s="160"/>
      <c r="J47" s="160"/>
      <c r="K47" s="160" t="str">
        <f>'実質公債費比率（分子）の構造'!N$47</f>
        <v>-</v>
      </c>
      <c r="L47" s="160"/>
      <c r="M47" s="160"/>
      <c r="N47" s="160" t="str">
        <f>'実質公債費比率（分子）の構造'!O$47</f>
        <v>-</v>
      </c>
      <c r="O47" s="160"/>
      <c r="P47" s="160"/>
    </row>
    <row r="48" spans="1:16" x14ac:dyDescent="0.15">
      <c r="A48" s="160" t="s">
        <v>63</v>
      </c>
      <c r="B48" s="160" t="str">
        <f>'実質公債費比率（分子）の構造'!K$46</f>
        <v>-</v>
      </c>
      <c r="C48" s="160"/>
      <c r="D48" s="160"/>
      <c r="E48" s="160" t="str">
        <f>'実質公債費比率（分子）の構造'!L$46</f>
        <v>-</v>
      </c>
      <c r="F48" s="160"/>
      <c r="G48" s="160"/>
      <c r="H48" s="160" t="str">
        <f>'実質公債費比率（分子）の構造'!M$46</f>
        <v>-</v>
      </c>
      <c r="I48" s="160"/>
      <c r="J48" s="160"/>
      <c r="K48" s="160" t="str">
        <f>'実質公債費比率（分子）の構造'!N$46</f>
        <v>-</v>
      </c>
      <c r="L48" s="160"/>
      <c r="M48" s="160"/>
      <c r="N48" s="160" t="str">
        <f>'実質公債費比率（分子）の構造'!O$46</f>
        <v>-</v>
      </c>
      <c r="O48" s="160"/>
      <c r="P48" s="160"/>
    </row>
    <row r="49" spans="1:16" x14ac:dyDescent="0.15">
      <c r="A49" s="160" t="s">
        <v>64</v>
      </c>
      <c r="B49" s="160">
        <f>'実質公債費比率（分子）の構造'!K$45</f>
        <v>478</v>
      </c>
      <c r="C49" s="160"/>
      <c r="D49" s="160"/>
      <c r="E49" s="160">
        <f>'実質公債費比率（分子）の構造'!L$45</f>
        <v>468</v>
      </c>
      <c r="F49" s="160"/>
      <c r="G49" s="160"/>
      <c r="H49" s="160">
        <f>'実質公債費比率（分子）の構造'!M$45</f>
        <v>486</v>
      </c>
      <c r="I49" s="160"/>
      <c r="J49" s="160"/>
      <c r="K49" s="160">
        <f>'実質公債費比率（分子）の構造'!N$45</f>
        <v>521</v>
      </c>
      <c r="L49" s="160"/>
      <c r="M49" s="160"/>
      <c r="N49" s="160">
        <f>'実質公債費比率（分子）の構造'!O$45</f>
        <v>518</v>
      </c>
      <c r="O49" s="160"/>
      <c r="P49" s="160"/>
    </row>
    <row r="50" spans="1:16" x14ac:dyDescent="0.15">
      <c r="A50" s="160" t="s">
        <v>65</v>
      </c>
      <c r="B50" s="160" t="e">
        <f>NA()</f>
        <v>#N/A</v>
      </c>
      <c r="C50" s="160">
        <f>IF(ISNUMBER('実質公債費比率（分子）の構造'!K$53),'実質公債費比率（分子）の構造'!K$53,NA())</f>
        <v>239</v>
      </c>
      <c r="D50" s="160" t="e">
        <f>NA()</f>
        <v>#N/A</v>
      </c>
      <c r="E50" s="160" t="e">
        <f>NA()</f>
        <v>#N/A</v>
      </c>
      <c r="F50" s="160">
        <f>IF(ISNUMBER('実質公債費比率（分子）の構造'!L$53),'実質公債費比率（分子）の構造'!L$53,NA())</f>
        <v>229</v>
      </c>
      <c r="G50" s="160" t="e">
        <f>NA()</f>
        <v>#N/A</v>
      </c>
      <c r="H50" s="160" t="e">
        <f>NA()</f>
        <v>#N/A</v>
      </c>
      <c r="I50" s="160">
        <f>IF(ISNUMBER('実質公債費比率（分子）の構造'!M$53),'実質公債費比率（分子）の構造'!M$53,NA())</f>
        <v>226</v>
      </c>
      <c r="J50" s="160" t="e">
        <f>NA()</f>
        <v>#N/A</v>
      </c>
      <c r="K50" s="160" t="e">
        <f>NA()</f>
        <v>#N/A</v>
      </c>
      <c r="L50" s="160">
        <f>IF(ISNUMBER('実質公債費比率（分子）の構造'!N$53),'実質公債費比率（分子）の構造'!N$53,NA())</f>
        <v>202</v>
      </c>
      <c r="M50" s="160" t="e">
        <f>NA()</f>
        <v>#N/A</v>
      </c>
      <c r="N50" s="160" t="e">
        <f>NA()</f>
        <v>#N/A</v>
      </c>
      <c r="O50" s="160">
        <f>IF(ISNUMBER('実質公債費比率（分子）の構造'!O$53),'実質公債費比率（分子）の構造'!O$53,NA())</f>
        <v>166</v>
      </c>
      <c r="P50" s="160" t="e">
        <f>NA()</f>
        <v>#N/A</v>
      </c>
    </row>
    <row r="53" spans="1:16" x14ac:dyDescent="0.15">
      <c r="A53" s="128" t="s">
        <v>66</v>
      </c>
    </row>
    <row r="54" spans="1:16" x14ac:dyDescent="0.15">
      <c r="A54" s="159"/>
      <c r="B54" s="159" t="str">
        <f>'将来負担比率（分子）の構造'!I$40</f>
        <v>H25</v>
      </c>
      <c r="C54" s="159"/>
      <c r="D54" s="159"/>
      <c r="E54" s="159" t="str">
        <f>'将来負担比率（分子）の構造'!J$40</f>
        <v>H26</v>
      </c>
      <c r="F54" s="159"/>
      <c r="G54" s="159"/>
      <c r="H54" s="159" t="str">
        <f>'将来負担比率（分子）の構造'!K$40</f>
        <v>H27</v>
      </c>
      <c r="I54" s="159"/>
      <c r="J54" s="159"/>
      <c r="K54" s="159" t="str">
        <f>'将来負担比率（分子）の構造'!L$40</f>
        <v>H28</v>
      </c>
      <c r="L54" s="159"/>
      <c r="M54" s="159"/>
      <c r="N54" s="159" t="str">
        <f>'将来負担比率（分子）の構造'!M$40</f>
        <v>H29</v>
      </c>
      <c r="O54" s="159"/>
      <c r="P54" s="159"/>
    </row>
    <row r="55" spans="1:16" x14ac:dyDescent="0.15">
      <c r="A55" s="159"/>
      <c r="B55" s="159" t="s">
        <v>67</v>
      </c>
      <c r="C55" s="159"/>
      <c r="D55" s="159" t="s">
        <v>68</v>
      </c>
      <c r="E55" s="159" t="s">
        <v>67</v>
      </c>
      <c r="F55" s="159"/>
      <c r="G55" s="159" t="s">
        <v>68</v>
      </c>
      <c r="H55" s="159" t="s">
        <v>67</v>
      </c>
      <c r="I55" s="159"/>
      <c r="J55" s="159" t="s">
        <v>68</v>
      </c>
      <c r="K55" s="159" t="s">
        <v>67</v>
      </c>
      <c r="L55" s="159"/>
      <c r="M55" s="159" t="s">
        <v>68</v>
      </c>
      <c r="N55" s="159" t="s">
        <v>67</v>
      </c>
      <c r="O55" s="159"/>
      <c r="P55" s="159" t="s">
        <v>68</v>
      </c>
    </row>
    <row r="56" spans="1:16" x14ac:dyDescent="0.15">
      <c r="A56" s="159" t="s">
        <v>37</v>
      </c>
      <c r="B56" s="159"/>
      <c r="C56" s="159"/>
      <c r="D56" s="159">
        <f>'将来負担比率（分子）の構造'!I$52</f>
        <v>4206</v>
      </c>
      <c r="E56" s="159"/>
      <c r="F56" s="159"/>
      <c r="G56" s="159">
        <f>'将来負担比率（分子）の構造'!J$52</f>
        <v>4628</v>
      </c>
      <c r="H56" s="159"/>
      <c r="I56" s="159"/>
      <c r="J56" s="159">
        <f>'将来負担比率（分子）の構造'!K$52</f>
        <v>4577</v>
      </c>
      <c r="K56" s="159"/>
      <c r="L56" s="159"/>
      <c r="M56" s="159">
        <f>'将来負担比率（分子）の構造'!L$52</f>
        <v>4500</v>
      </c>
      <c r="N56" s="159"/>
      <c r="O56" s="159"/>
      <c r="P56" s="159">
        <f>'将来負担比率（分子）の構造'!M$52</f>
        <v>4284</v>
      </c>
    </row>
    <row r="57" spans="1:16" x14ac:dyDescent="0.15">
      <c r="A57" s="159" t="s">
        <v>36</v>
      </c>
      <c r="B57" s="159"/>
      <c r="C57" s="159"/>
      <c r="D57" s="159">
        <f>'将来負担比率（分子）の構造'!I$51</f>
        <v>338</v>
      </c>
      <c r="E57" s="159"/>
      <c r="F57" s="159"/>
      <c r="G57" s="159">
        <f>'将来負担比率（分子）の構造'!J$51</f>
        <v>290</v>
      </c>
      <c r="H57" s="159"/>
      <c r="I57" s="159"/>
      <c r="J57" s="159">
        <f>'将来負担比率（分子）の構造'!K$51</f>
        <v>273</v>
      </c>
      <c r="K57" s="159"/>
      <c r="L57" s="159"/>
      <c r="M57" s="159">
        <f>'将来負担比率（分子）の構造'!L$51</f>
        <v>271</v>
      </c>
      <c r="N57" s="159"/>
      <c r="O57" s="159"/>
      <c r="P57" s="159">
        <f>'将来負担比率（分子）の構造'!M$51</f>
        <v>252</v>
      </c>
    </row>
    <row r="58" spans="1:16" x14ac:dyDescent="0.15">
      <c r="A58" s="159" t="s">
        <v>35</v>
      </c>
      <c r="B58" s="159"/>
      <c r="C58" s="159"/>
      <c r="D58" s="159">
        <f>'将来負担比率（分子）の構造'!I$50</f>
        <v>3525</v>
      </c>
      <c r="E58" s="159"/>
      <c r="F58" s="159"/>
      <c r="G58" s="159">
        <f>'将来負担比率（分子）の構造'!J$50</f>
        <v>3753</v>
      </c>
      <c r="H58" s="159"/>
      <c r="I58" s="159"/>
      <c r="J58" s="159">
        <f>'将来負担比率（分子）の構造'!K$50</f>
        <v>3975</v>
      </c>
      <c r="K58" s="159"/>
      <c r="L58" s="159"/>
      <c r="M58" s="159">
        <f>'将来負担比率（分子）の構造'!L$50</f>
        <v>4139</v>
      </c>
      <c r="N58" s="159"/>
      <c r="O58" s="159"/>
      <c r="P58" s="159">
        <f>'将来負担比率（分子）の構造'!M$50</f>
        <v>4271</v>
      </c>
    </row>
    <row r="59" spans="1:16" x14ac:dyDescent="0.15">
      <c r="A59" s="159" t="s">
        <v>33</v>
      </c>
      <c r="B59" s="159" t="str">
        <f>'将来負担比率（分子）の構造'!I$49</f>
        <v>-</v>
      </c>
      <c r="C59" s="159"/>
      <c r="D59" s="159"/>
      <c r="E59" s="159" t="str">
        <f>'将来負担比率（分子）の構造'!J$49</f>
        <v>-</v>
      </c>
      <c r="F59" s="159"/>
      <c r="G59" s="159"/>
      <c r="H59" s="159" t="str">
        <f>'将来負担比率（分子）の構造'!K$49</f>
        <v>-</v>
      </c>
      <c r="I59" s="159"/>
      <c r="J59" s="159"/>
      <c r="K59" s="159" t="str">
        <f>'将来負担比率（分子）の構造'!L$49</f>
        <v>-</v>
      </c>
      <c r="L59" s="159"/>
      <c r="M59" s="159"/>
      <c r="N59" s="159" t="str">
        <f>'将来負担比率（分子）の構造'!M$49</f>
        <v>-</v>
      </c>
      <c r="O59" s="159"/>
      <c r="P59" s="159"/>
    </row>
    <row r="60" spans="1:16" x14ac:dyDescent="0.15">
      <c r="A60" s="159" t="s">
        <v>32</v>
      </c>
      <c r="B60" s="159" t="str">
        <f>'将来負担比率（分子）の構造'!I$48</f>
        <v>-</v>
      </c>
      <c r="C60" s="159"/>
      <c r="D60" s="159"/>
      <c r="E60" s="159" t="str">
        <f>'将来負担比率（分子）の構造'!J$48</f>
        <v>-</v>
      </c>
      <c r="F60" s="159"/>
      <c r="G60" s="159"/>
      <c r="H60" s="159" t="str">
        <f>'将来負担比率（分子）の構造'!K$48</f>
        <v>-</v>
      </c>
      <c r="I60" s="159"/>
      <c r="J60" s="159"/>
      <c r="K60" s="159" t="str">
        <f>'将来負担比率（分子）の構造'!L$48</f>
        <v>-</v>
      </c>
      <c r="L60" s="159"/>
      <c r="M60" s="159"/>
      <c r="N60" s="159" t="str">
        <f>'将来負担比率（分子）の構造'!M$48</f>
        <v>-</v>
      </c>
      <c r="O60" s="159"/>
      <c r="P60" s="159"/>
    </row>
    <row r="61" spans="1:16" x14ac:dyDescent="0.15">
      <c r="A61" s="159" t="s">
        <v>30</v>
      </c>
      <c r="B61" s="159" t="str">
        <f>'将来負担比率（分子）の構造'!I$46</f>
        <v>-</v>
      </c>
      <c r="C61" s="159"/>
      <c r="D61" s="159"/>
      <c r="E61" s="159" t="str">
        <f>'将来負担比率（分子）の構造'!J$46</f>
        <v>-</v>
      </c>
      <c r="F61" s="159"/>
      <c r="G61" s="159"/>
      <c r="H61" s="159" t="str">
        <f>'将来負担比率（分子）の構造'!K$46</f>
        <v>-</v>
      </c>
      <c r="I61" s="159"/>
      <c r="J61" s="159"/>
      <c r="K61" s="159" t="str">
        <f>'将来負担比率（分子）の構造'!L$46</f>
        <v>-</v>
      </c>
      <c r="L61" s="159"/>
      <c r="M61" s="159"/>
      <c r="N61" s="159" t="str">
        <f>'将来負担比率（分子）の構造'!M$46</f>
        <v>-</v>
      </c>
      <c r="O61" s="159"/>
      <c r="P61" s="159"/>
    </row>
    <row r="62" spans="1:16" x14ac:dyDescent="0.15">
      <c r="A62" s="159" t="s">
        <v>29</v>
      </c>
      <c r="B62" s="159">
        <f>'将来負担比率（分子）の構造'!I$45</f>
        <v>1151</v>
      </c>
      <c r="C62" s="159"/>
      <c r="D62" s="159"/>
      <c r="E62" s="159">
        <f>'将来負担比率（分子）の構造'!J$45</f>
        <v>1044</v>
      </c>
      <c r="F62" s="159"/>
      <c r="G62" s="159"/>
      <c r="H62" s="159">
        <f>'将来負担比率（分子）の構造'!K$45</f>
        <v>1037</v>
      </c>
      <c r="I62" s="159"/>
      <c r="J62" s="159"/>
      <c r="K62" s="159">
        <f>'将来負担比率（分子）の構造'!L$45</f>
        <v>1027</v>
      </c>
      <c r="L62" s="159"/>
      <c r="M62" s="159"/>
      <c r="N62" s="159">
        <f>'将来負担比率（分子）の構造'!M$45</f>
        <v>997</v>
      </c>
      <c r="O62" s="159"/>
      <c r="P62" s="159"/>
    </row>
    <row r="63" spans="1:16" x14ac:dyDescent="0.15">
      <c r="A63" s="159" t="s">
        <v>28</v>
      </c>
      <c r="B63" s="159">
        <f>'将来負担比率（分子）の構造'!I$44</f>
        <v>40</v>
      </c>
      <c r="C63" s="159"/>
      <c r="D63" s="159"/>
      <c r="E63" s="159">
        <f>'将来負担比率（分子）の構造'!J$44</f>
        <v>30</v>
      </c>
      <c r="F63" s="159"/>
      <c r="G63" s="159"/>
      <c r="H63" s="159">
        <f>'将来負担比率（分子）の構造'!K$44</f>
        <v>21</v>
      </c>
      <c r="I63" s="159"/>
      <c r="J63" s="159"/>
      <c r="K63" s="159">
        <f>'将来負担比率（分子）の構造'!L$44</f>
        <v>11</v>
      </c>
      <c r="L63" s="159"/>
      <c r="M63" s="159"/>
      <c r="N63" s="159">
        <f>'将来負担比率（分子）の構造'!M$44</f>
        <v>2</v>
      </c>
      <c r="O63" s="159"/>
      <c r="P63" s="159"/>
    </row>
    <row r="64" spans="1:16" x14ac:dyDescent="0.15">
      <c r="A64" s="159" t="s">
        <v>27</v>
      </c>
      <c r="B64" s="159">
        <f>'将来負担比率（分子）の構造'!I$43</f>
        <v>1362</v>
      </c>
      <c r="C64" s="159"/>
      <c r="D64" s="159"/>
      <c r="E64" s="159">
        <f>'将来負担比率（分子）の構造'!J$43</f>
        <v>1236</v>
      </c>
      <c r="F64" s="159"/>
      <c r="G64" s="159"/>
      <c r="H64" s="159">
        <f>'将来負担比率（分子）の構造'!K$43</f>
        <v>1128</v>
      </c>
      <c r="I64" s="159"/>
      <c r="J64" s="159"/>
      <c r="K64" s="159">
        <f>'将来負担比率（分子）の構造'!L$43</f>
        <v>1044</v>
      </c>
      <c r="L64" s="159"/>
      <c r="M64" s="159"/>
      <c r="N64" s="159">
        <f>'将来負担比率（分子）の構造'!M$43</f>
        <v>972</v>
      </c>
      <c r="O64" s="159"/>
      <c r="P64" s="159"/>
    </row>
    <row r="65" spans="1:16" x14ac:dyDescent="0.15">
      <c r="A65" s="159" t="s">
        <v>26</v>
      </c>
      <c r="B65" s="159">
        <f>'将来負担比率（分子）の構造'!I$42</f>
        <v>35</v>
      </c>
      <c r="C65" s="159"/>
      <c r="D65" s="159"/>
      <c r="E65" s="159">
        <f>'将来負担比率（分子）の構造'!J$42</f>
        <v>64</v>
      </c>
      <c r="F65" s="159"/>
      <c r="G65" s="159"/>
      <c r="H65" s="159">
        <f>'将来負担比率（分子）の構造'!K$42</f>
        <v>47</v>
      </c>
      <c r="I65" s="159"/>
      <c r="J65" s="159"/>
      <c r="K65" s="159">
        <f>'将来負担比率（分子）の構造'!L$42</f>
        <v>34</v>
      </c>
      <c r="L65" s="159"/>
      <c r="M65" s="159"/>
      <c r="N65" s="159">
        <f>'将来負担比率（分子）の構造'!M$42</f>
        <v>32</v>
      </c>
      <c r="O65" s="159"/>
      <c r="P65" s="159"/>
    </row>
    <row r="66" spans="1:16" x14ac:dyDescent="0.15">
      <c r="A66" s="159" t="s">
        <v>25</v>
      </c>
      <c r="B66" s="159">
        <f>'将来負担比率（分子）の構造'!I$41</f>
        <v>4631</v>
      </c>
      <c r="C66" s="159"/>
      <c r="D66" s="159"/>
      <c r="E66" s="159">
        <f>'将来負担比率（分子）の構造'!J$41</f>
        <v>5429</v>
      </c>
      <c r="F66" s="159"/>
      <c r="G66" s="159"/>
      <c r="H66" s="159">
        <f>'将来負担比率（分子）の構造'!K$41</f>
        <v>5331</v>
      </c>
      <c r="I66" s="159"/>
      <c r="J66" s="159"/>
      <c r="K66" s="159">
        <f>'将来負担比率（分子）の構造'!L$41</f>
        <v>5229</v>
      </c>
      <c r="L66" s="159"/>
      <c r="M66" s="159"/>
      <c r="N66" s="159">
        <f>'将来負担比率（分子）の構造'!M$41</f>
        <v>5328</v>
      </c>
      <c r="O66" s="159"/>
      <c r="P66" s="159"/>
    </row>
    <row r="67" spans="1:16" x14ac:dyDescent="0.15">
      <c r="A67" s="159" t="s">
        <v>69</v>
      </c>
      <c r="B67" s="159" t="e">
        <f>NA()</f>
        <v>#N/A</v>
      </c>
      <c r="C67" s="159">
        <f>IF(ISNUMBER('将来負担比率（分子）の構造'!I$53), IF('将来負担比率（分子）の構造'!I$53 &lt; 0, 0, '将来負担比率（分子）の構造'!I$53), NA())</f>
        <v>0</v>
      </c>
      <c r="D67" s="159" t="e">
        <f>NA()</f>
        <v>#N/A</v>
      </c>
      <c r="E67" s="159" t="e">
        <f>NA()</f>
        <v>#N/A</v>
      </c>
      <c r="F67" s="159">
        <f>IF(ISNUMBER('将来負担比率（分子）の構造'!J$53), IF('将来負担比率（分子）の構造'!J$53 &lt; 0, 0, '将来負担比率（分子）の構造'!J$53), NA())</f>
        <v>0</v>
      </c>
      <c r="G67" s="159" t="e">
        <f>NA()</f>
        <v>#N/A</v>
      </c>
      <c r="H67" s="159" t="e">
        <f>NA()</f>
        <v>#N/A</v>
      </c>
      <c r="I67" s="159">
        <f>IF(ISNUMBER('将来負担比率（分子）の構造'!K$53), IF('将来負担比率（分子）の構造'!K$53 &lt; 0, 0, '将来負担比率（分子）の構造'!K$53), NA())</f>
        <v>0</v>
      </c>
      <c r="J67" s="159" t="e">
        <f>NA()</f>
        <v>#N/A</v>
      </c>
      <c r="K67" s="159" t="e">
        <f>NA()</f>
        <v>#N/A</v>
      </c>
      <c r="L67" s="159">
        <f>IF(ISNUMBER('将来負担比率（分子）の構造'!L$53), IF('将来負担比率（分子）の構造'!L$53 &lt; 0, 0, '将来負担比率（分子）の構造'!L$53), NA())</f>
        <v>0</v>
      </c>
      <c r="M67" s="159" t="e">
        <f>NA()</f>
        <v>#N/A</v>
      </c>
      <c r="N67" s="159" t="e">
        <f>NA()</f>
        <v>#N/A</v>
      </c>
      <c r="O67" s="159">
        <f>IF(ISNUMBER('将来負担比率（分子）の構造'!M$53), IF('将来負担比率（分子）の構造'!M$53 &lt; 0, 0, '将来負担比率（分子）の構造'!M$53), NA())</f>
        <v>0</v>
      </c>
      <c r="P67" s="159" t="e">
        <f>NA()</f>
        <v>#N/A</v>
      </c>
    </row>
    <row r="70" spans="1:16" x14ac:dyDescent="0.15">
      <c r="A70" s="161" t="s">
        <v>70</v>
      </c>
      <c r="B70" s="161"/>
      <c r="C70" s="161"/>
      <c r="D70" s="161"/>
      <c r="E70" s="161"/>
      <c r="F70" s="161"/>
    </row>
    <row r="71" spans="1:16" x14ac:dyDescent="0.15">
      <c r="A71" s="162"/>
      <c r="B71" s="162" t="str">
        <f>基金残高に係る経年分析!F54</f>
        <v>H27</v>
      </c>
      <c r="C71" s="162" t="str">
        <f>基金残高に係る経年分析!G54</f>
        <v>H28</v>
      </c>
      <c r="D71" s="162" t="str">
        <f>基金残高に係る経年分析!H54</f>
        <v>H29</v>
      </c>
    </row>
    <row r="72" spans="1:16" x14ac:dyDescent="0.15">
      <c r="A72" s="162" t="s">
        <v>71</v>
      </c>
      <c r="B72" s="163">
        <f>基金残高に係る経年分析!F55</f>
        <v>1252</v>
      </c>
      <c r="C72" s="163">
        <f>基金残高に係る経年分析!G55</f>
        <v>1248</v>
      </c>
      <c r="D72" s="163">
        <f>基金残高に係る経年分析!H55</f>
        <v>1226</v>
      </c>
    </row>
    <row r="73" spans="1:16" x14ac:dyDescent="0.15">
      <c r="A73" s="162" t="s">
        <v>72</v>
      </c>
      <c r="B73" s="163">
        <f>基金残高に係る経年分析!F56</f>
        <v>595</v>
      </c>
      <c r="C73" s="163">
        <f>基金残高に係る経年分析!G56</f>
        <v>540</v>
      </c>
      <c r="D73" s="163">
        <f>基金残高に係る経年分析!H56</f>
        <v>540</v>
      </c>
    </row>
    <row r="74" spans="1:16" x14ac:dyDescent="0.15">
      <c r="A74" s="162" t="s">
        <v>73</v>
      </c>
      <c r="B74" s="163">
        <f>基金残高に係る経年分析!F57</f>
        <v>1922</v>
      </c>
      <c r="C74" s="163">
        <f>基金残高に係る経年分析!G57</f>
        <v>2144</v>
      </c>
      <c r="D74" s="163">
        <f>基金残高に係る経年分析!H57</f>
        <v>2291</v>
      </c>
    </row>
  </sheetData>
  <sheetProtection algorithmName="SHA-512" hashValue="SeDWqB5slzGUpX6ROlwD1PEfKP9KnbZoxwMGp2mM7O4lbGvgKDW1ploo9uA1xqB96DML4eTmBwtD8viOmw3skg==" saltValue="/E4FzRGnDqrm0fSzgbXk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4" customWidth="1"/>
    <col min="96" max="133" width="1.625" style="220" customWidth="1"/>
    <col min="134" max="143" width="1.625" style="204" customWidth="1"/>
    <col min="144" max="16384" width="0" style="204" hidden="1"/>
  </cols>
  <sheetData>
    <row r="1" spans="2:143" ht="22.5" customHeight="1" thickBot="1" x14ac:dyDescent="0.2">
      <c r="B1" s="201"/>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598" t="s">
        <v>206</v>
      </c>
      <c r="DI1" s="599"/>
      <c r="DJ1" s="599"/>
      <c r="DK1" s="599"/>
      <c r="DL1" s="599"/>
      <c r="DM1" s="599"/>
      <c r="DN1" s="600"/>
      <c r="DO1" s="204"/>
      <c r="DP1" s="598" t="s">
        <v>207</v>
      </c>
      <c r="DQ1" s="599"/>
      <c r="DR1" s="599"/>
      <c r="DS1" s="599"/>
      <c r="DT1" s="599"/>
      <c r="DU1" s="599"/>
      <c r="DV1" s="599"/>
      <c r="DW1" s="599"/>
      <c r="DX1" s="599"/>
      <c r="DY1" s="599"/>
      <c r="DZ1" s="599"/>
      <c r="EA1" s="599"/>
      <c r="EB1" s="599"/>
      <c r="EC1" s="600"/>
      <c r="ED1" s="202"/>
      <c r="EE1" s="202"/>
      <c r="EF1" s="202"/>
      <c r="EG1" s="202"/>
      <c r="EH1" s="202"/>
      <c r="EI1" s="202"/>
      <c r="EJ1" s="202"/>
      <c r="EK1" s="202"/>
      <c r="EL1" s="202"/>
      <c r="EM1" s="202"/>
    </row>
    <row r="2" spans="2:143" ht="22.5" customHeight="1" x14ac:dyDescent="0.15">
      <c r="B2" s="205" t="s">
        <v>208</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x14ac:dyDescent="0.15">
      <c r="B3" s="601" t="s">
        <v>209</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1" t="s">
        <v>210</v>
      </c>
      <c r="AQ3" s="602"/>
      <c r="AR3" s="602"/>
      <c r="AS3" s="602"/>
      <c r="AT3" s="602"/>
      <c r="AU3" s="602"/>
      <c r="AV3" s="602"/>
      <c r="AW3" s="602"/>
      <c r="AX3" s="602"/>
      <c r="AY3" s="602"/>
      <c r="AZ3" s="602"/>
      <c r="BA3" s="602"/>
      <c r="BB3" s="602"/>
      <c r="BC3" s="602"/>
      <c r="BD3" s="602"/>
      <c r="BE3" s="602"/>
      <c r="BF3" s="602"/>
      <c r="BG3" s="602"/>
      <c r="BH3" s="602"/>
      <c r="BI3" s="602"/>
      <c r="BJ3" s="602"/>
      <c r="BK3" s="602"/>
      <c r="BL3" s="602"/>
      <c r="BM3" s="602"/>
      <c r="BN3" s="602"/>
      <c r="BO3" s="602"/>
      <c r="BP3" s="602"/>
      <c r="BQ3" s="602"/>
      <c r="BR3" s="602"/>
      <c r="BS3" s="602"/>
      <c r="BT3" s="602"/>
      <c r="BU3" s="602"/>
      <c r="BV3" s="602"/>
      <c r="BW3" s="602"/>
      <c r="BX3" s="602"/>
      <c r="BY3" s="602"/>
      <c r="BZ3" s="602"/>
      <c r="CA3" s="602"/>
      <c r="CB3" s="603"/>
      <c r="CD3" s="604" t="s">
        <v>211</v>
      </c>
      <c r="CE3" s="605"/>
      <c r="CF3" s="605"/>
      <c r="CG3" s="605"/>
      <c r="CH3" s="605"/>
      <c r="CI3" s="605"/>
      <c r="CJ3" s="605"/>
      <c r="CK3" s="605"/>
      <c r="CL3" s="605"/>
      <c r="CM3" s="605"/>
      <c r="CN3" s="605"/>
      <c r="CO3" s="605"/>
      <c r="CP3" s="605"/>
      <c r="CQ3" s="605"/>
      <c r="CR3" s="605"/>
      <c r="CS3" s="605"/>
      <c r="CT3" s="605"/>
      <c r="CU3" s="605"/>
      <c r="CV3" s="605"/>
      <c r="CW3" s="605"/>
      <c r="CX3" s="605"/>
      <c r="CY3" s="605"/>
      <c r="CZ3" s="605"/>
      <c r="DA3" s="605"/>
      <c r="DB3" s="605"/>
      <c r="DC3" s="605"/>
      <c r="DD3" s="605"/>
      <c r="DE3" s="605"/>
      <c r="DF3" s="605"/>
      <c r="DG3" s="605"/>
      <c r="DH3" s="605"/>
      <c r="DI3" s="605"/>
      <c r="DJ3" s="605"/>
      <c r="DK3" s="605"/>
      <c r="DL3" s="605"/>
      <c r="DM3" s="605"/>
      <c r="DN3" s="605"/>
      <c r="DO3" s="605"/>
      <c r="DP3" s="605"/>
      <c r="DQ3" s="605"/>
      <c r="DR3" s="605"/>
      <c r="DS3" s="605"/>
      <c r="DT3" s="605"/>
      <c r="DU3" s="605"/>
      <c r="DV3" s="605"/>
      <c r="DW3" s="605"/>
      <c r="DX3" s="605"/>
      <c r="DY3" s="605"/>
      <c r="DZ3" s="605"/>
      <c r="EA3" s="605"/>
      <c r="EB3" s="605"/>
      <c r="EC3" s="606"/>
    </row>
    <row r="4" spans="2:143" ht="11.25" customHeight="1" x14ac:dyDescent="0.15">
      <c r="B4" s="601" t="s">
        <v>1</v>
      </c>
      <c r="C4" s="602"/>
      <c r="D4" s="602"/>
      <c r="E4" s="602"/>
      <c r="F4" s="602"/>
      <c r="G4" s="602"/>
      <c r="H4" s="602"/>
      <c r="I4" s="602"/>
      <c r="J4" s="602"/>
      <c r="K4" s="602"/>
      <c r="L4" s="602"/>
      <c r="M4" s="602"/>
      <c r="N4" s="602"/>
      <c r="O4" s="602"/>
      <c r="P4" s="602"/>
      <c r="Q4" s="603"/>
      <c r="R4" s="601" t="s">
        <v>212</v>
      </c>
      <c r="S4" s="602"/>
      <c r="T4" s="602"/>
      <c r="U4" s="602"/>
      <c r="V4" s="602"/>
      <c r="W4" s="602"/>
      <c r="X4" s="602"/>
      <c r="Y4" s="603"/>
      <c r="Z4" s="601" t="s">
        <v>213</v>
      </c>
      <c r="AA4" s="602"/>
      <c r="AB4" s="602"/>
      <c r="AC4" s="603"/>
      <c r="AD4" s="601" t="s">
        <v>214</v>
      </c>
      <c r="AE4" s="602"/>
      <c r="AF4" s="602"/>
      <c r="AG4" s="602"/>
      <c r="AH4" s="602"/>
      <c r="AI4" s="602"/>
      <c r="AJ4" s="602"/>
      <c r="AK4" s="603"/>
      <c r="AL4" s="601" t="s">
        <v>213</v>
      </c>
      <c r="AM4" s="602"/>
      <c r="AN4" s="602"/>
      <c r="AO4" s="603"/>
      <c r="AP4" s="607" t="s">
        <v>215</v>
      </c>
      <c r="AQ4" s="607"/>
      <c r="AR4" s="607"/>
      <c r="AS4" s="607"/>
      <c r="AT4" s="607"/>
      <c r="AU4" s="607"/>
      <c r="AV4" s="607"/>
      <c r="AW4" s="607"/>
      <c r="AX4" s="607"/>
      <c r="AY4" s="607"/>
      <c r="AZ4" s="607"/>
      <c r="BA4" s="607"/>
      <c r="BB4" s="607"/>
      <c r="BC4" s="607"/>
      <c r="BD4" s="607"/>
      <c r="BE4" s="607"/>
      <c r="BF4" s="607"/>
      <c r="BG4" s="607" t="s">
        <v>216</v>
      </c>
      <c r="BH4" s="607"/>
      <c r="BI4" s="607"/>
      <c r="BJ4" s="607"/>
      <c r="BK4" s="607"/>
      <c r="BL4" s="607"/>
      <c r="BM4" s="607"/>
      <c r="BN4" s="607"/>
      <c r="BO4" s="607" t="s">
        <v>213</v>
      </c>
      <c r="BP4" s="607"/>
      <c r="BQ4" s="607"/>
      <c r="BR4" s="607"/>
      <c r="BS4" s="607" t="s">
        <v>217</v>
      </c>
      <c r="BT4" s="607"/>
      <c r="BU4" s="607"/>
      <c r="BV4" s="607"/>
      <c r="BW4" s="607"/>
      <c r="BX4" s="607"/>
      <c r="BY4" s="607"/>
      <c r="BZ4" s="607"/>
      <c r="CA4" s="607"/>
      <c r="CB4" s="607"/>
      <c r="CD4" s="604" t="s">
        <v>218</v>
      </c>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5"/>
      <c r="DH4" s="605"/>
      <c r="DI4" s="605"/>
      <c r="DJ4" s="605"/>
      <c r="DK4" s="605"/>
      <c r="DL4" s="605"/>
      <c r="DM4" s="605"/>
      <c r="DN4" s="605"/>
      <c r="DO4" s="605"/>
      <c r="DP4" s="605"/>
      <c r="DQ4" s="605"/>
      <c r="DR4" s="605"/>
      <c r="DS4" s="605"/>
      <c r="DT4" s="605"/>
      <c r="DU4" s="605"/>
      <c r="DV4" s="605"/>
      <c r="DW4" s="605"/>
      <c r="DX4" s="605"/>
      <c r="DY4" s="605"/>
      <c r="DZ4" s="605"/>
      <c r="EA4" s="605"/>
      <c r="EB4" s="605"/>
      <c r="EC4" s="606"/>
    </row>
    <row r="5" spans="2:143" s="208" customFormat="1" ht="11.25" customHeight="1" x14ac:dyDescent="0.15">
      <c r="B5" s="608" t="s">
        <v>219</v>
      </c>
      <c r="C5" s="609"/>
      <c r="D5" s="609"/>
      <c r="E5" s="609"/>
      <c r="F5" s="609"/>
      <c r="G5" s="609"/>
      <c r="H5" s="609"/>
      <c r="I5" s="609"/>
      <c r="J5" s="609"/>
      <c r="K5" s="609"/>
      <c r="L5" s="609"/>
      <c r="M5" s="609"/>
      <c r="N5" s="609"/>
      <c r="O5" s="609"/>
      <c r="P5" s="609"/>
      <c r="Q5" s="610"/>
      <c r="R5" s="611">
        <v>409271</v>
      </c>
      <c r="S5" s="612"/>
      <c r="T5" s="612"/>
      <c r="U5" s="612"/>
      <c r="V5" s="612"/>
      <c r="W5" s="612"/>
      <c r="X5" s="612"/>
      <c r="Y5" s="613"/>
      <c r="Z5" s="614">
        <v>7.4</v>
      </c>
      <c r="AA5" s="614"/>
      <c r="AB5" s="614"/>
      <c r="AC5" s="614"/>
      <c r="AD5" s="615">
        <v>409271</v>
      </c>
      <c r="AE5" s="615"/>
      <c r="AF5" s="615"/>
      <c r="AG5" s="615"/>
      <c r="AH5" s="615"/>
      <c r="AI5" s="615"/>
      <c r="AJ5" s="615"/>
      <c r="AK5" s="615"/>
      <c r="AL5" s="616">
        <v>12.1</v>
      </c>
      <c r="AM5" s="617"/>
      <c r="AN5" s="617"/>
      <c r="AO5" s="618"/>
      <c r="AP5" s="608" t="s">
        <v>220</v>
      </c>
      <c r="AQ5" s="609"/>
      <c r="AR5" s="609"/>
      <c r="AS5" s="609"/>
      <c r="AT5" s="609"/>
      <c r="AU5" s="609"/>
      <c r="AV5" s="609"/>
      <c r="AW5" s="609"/>
      <c r="AX5" s="609"/>
      <c r="AY5" s="609"/>
      <c r="AZ5" s="609"/>
      <c r="BA5" s="609"/>
      <c r="BB5" s="609"/>
      <c r="BC5" s="609"/>
      <c r="BD5" s="609"/>
      <c r="BE5" s="609"/>
      <c r="BF5" s="610"/>
      <c r="BG5" s="622">
        <v>409271</v>
      </c>
      <c r="BH5" s="623"/>
      <c r="BI5" s="623"/>
      <c r="BJ5" s="623"/>
      <c r="BK5" s="623"/>
      <c r="BL5" s="623"/>
      <c r="BM5" s="623"/>
      <c r="BN5" s="624"/>
      <c r="BO5" s="625">
        <v>100</v>
      </c>
      <c r="BP5" s="625"/>
      <c r="BQ5" s="625"/>
      <c r="BR5" s="625"/>
      <c r="BS5" s="626">
        <v>2440</v>
      </c>
      <c r="BT5" s="626"/>
      <c r="BU5" s="626"/>
      <c r="BV5" s="626"/>
      <c r="BW5" s="626"/>
      <c r="BX5" s="626"/>
      <c r="BY5" s="626"/>
      <c r="BZ5" s="626"/>
      <c r="CA5" s="626"/>
      <c r="CB5" s="630"/>
      <c r="CD5" s="604" t="s">
        <v>215</v>
      </c>
      <c r="CE5" s="605"/>
      <c r="CF5" s="605"/>
      <c r="CG5" s="605"/>
      <c r="CH5" s="605"/>
      <c r="CI5" s="605"/>
      <c r="CJ5" s="605"/>
      <c r="CK5" s="605"/>
      <c r="CL5" s="605"/>
      <c r="CM5" s="605"/>
      <c r="CN5" s="605"/>
      <c r="CO5" s="605"/>
      <c r="CP5" s="605"/>
      <c r="CQ5" s="606"/>
      <c r="CR5" s="604" t="s">
        <v>221</v>
      </c>
      <c r="CS5" s="605"/>
      <c r="CT5" s="605"/>
      <c r="CU5" s="605"/>
      <c r="CV5" s="605"/>
      <c r="CW5" s="605"/>
      <c r="CX5" s="605"/>
      <c r="CY5" s="606"/>
      <c r="CZ5" s="604" t="s">
        <v>213</v>
      </c>
      <c r="DA5" s="605"/>
      <c r="DB5" s="605"/>
      <c r="DC5" s="606"/>
      <c r="DD5" s="604" t="s">
        <v>222</v>
      </c>
      <c r="DE5" s="605"/>
      <c r="DF5" s="605"/>
      <c r="DG5" s="605"/>
      <c r="DH5" s="605"/>
      <c r="DI5" s="605"/>
      <c r="DJ5" s="605"/>
      <c r="DK5" s="605"/>
      <c r="DL5" s="605"/>
      <c r="DM5" s="605"/>
      <c r="DN5" s="605"/>
      <c r="DO5" s="605"/>
      <c r="DP5" s="606"/>
      <c r="DQ5" s="604" t="s">
        <v>223</v>
      </c>
      <c r="DR5" s="605"/>
      <c r="DS5" s="605"/>
      <c r="DT5" s="605"/>
      <c r="DU5" s="605"/>
      <c r="DV5" s="605"/>
      <c r="DW5" s="605"/>
      <c r="DX5" s="605"/>
      <c r="DY5" s="605"/>
      <c r="DZ5" s="605"/>
      <c r="EA5" s="605"/>
      <c r="EB5" s="605"/>
      <c r="EC5" s="606"/>
    </row>
    <row r="6" spans="2:143" ht="11.25" customHeight="1" x14ac:dyDescent="0.15">
      <c r="B6" s="619" t="s">
        <v>224</v>
      </c>
      <c r="C6" s="620"/>
      <c r="D6" s="620"/>
      <c r="E6" s="620"/>
      <c r="F6" s="620"/>
      <c r="G6" s="620"/>
      <c r="H6" s="620"/>
      <c r="I6" s="620"/>
      <c r="J6" s="620"/>
      <c r="K6" s="620"/>
      <c r="L6" s="620"/>
      <c r="M6" s="620"/>
      <c r="N6" s="620"/>
      <c r="O6" s="620"/>
      <c r="P6" s="620"/>
      <c r="Q6" s="621"/>
      <c r="R6" s="622">
        <v>95187</v>
      </c>
      <c r="S6" s="623"/>
      <c r="T6" s="623"/>
      <c r="U6" s="623"/>
      <c r="V6" s="623"/>
      <c r="W6" s="623"/>
      <c r="X6" s="623"/>
      <c r="Y6" s="624"/>
      <c r="Z6" s="625">
        <v>1.7</v>
      </c>
      <c r="AA6" s="625"/>
      <c r="AB6" s="625"/>
      <c r="AC6" s="625"/>
      <c r="AD6" s="626">
        <v>95187</v>
      </c>
      <c r="AE6" s="626"/>
      <c r="AF6" s="626"/>
      <c r="AG6" s="626"/>
      <c r="AH6" s="626"/>
      <c r="AI6" s="626"/>
      <c r="AJ6" s="626"/>
      <c r="AK6" s="626"/>
      <c r="AL6" s="627">
        <v>2.8</v>
      </c>
      <c r="AM6" s="628"/>
      <c r="AN6" s="628"/>
      <c r="AO6" s="629"/>
      <c r="AP6" s="619" t="s">
        <v>225</v>
      </c>
      <c r="AQ6" s="620"/>
      <c r="AR6" s="620"/>
      <c r="AS6" s="620"/>
      <c r="AT6" s="620"/>
      <c r="AU6" s="620"/>
      <c r="AV6" s="620"/>
      <c r="AW6" s="620"/>
      <c r="AX6" s="620"/>
      <c r="AY6" s="620"/>
      <c r="AZ6" s="620"/>
      <c r="BA6" s="620"/>
      <c r="BB6" s="620"/>
      <c r="BC6" s="620"/>
      <c r="BD6" s="620"/>
      <c r="BE6" s="620"/>
      <c r="BF6" s="621"/>
      <c r="BG6" s="622">
        <v>409271</v>
      </c>
      <c r="BH6" s="623"/>
      <c r="BI6" s="623"/>
      <c r="BJ6" s="623"/>
      <c r="BK6" s="623"/>
      <c r="BL6" s="623"/>
      <c r="BM6" s="623"/>
      <c r="BN6" s="624"/>
      <c r="BO6" s="625">
        <v>100</v>
      </c>
      <c r="BP6" s="625"/>
      <c r="BQ6" s="625"/>
      <c r="BR6" s="625"/>
      <c r="BS6" s="626">
        <v>2440</v>
      </c>
      <c r="BT6" s="626"/>
      <c r="BU6" s="626"/>
      <c r="BV6" s="626"/>
      <c r="BW6" s="626"/>
      <c r="BX6" s="626"/>
      <c r="BY6" s="626"/>
      <c r="BZ6" s="626"/>
      <c r="CA6" s="626"/>
      <c r="CB6" s="630"/>
      <c r="CD6" s="633" t="s">
        <v>226</v>
      </c>
      <c r="CE6" s="634"/>
      <c r="CF6" s="634"/>
      <c r="CG6" s="634"/>
      <c r="CH6" s="634"/>
      <c r="CI6" s="634"/>
      <c r="CJ6" s="634"/>
      <c r="CK6" s="634"/>
      <c r="CL6" s="634"/>
      <c r="CM6" s="634"/>
      <c r="CN6" s="634"/>
      <c r="CO6" s="634"/>
      <c r="CP6" s="634"/>
      <c r="CQ6" s="635"/>
      <c r="CR6" s="622">
        <v>71679</v>
      </c>
      <c r="CS6" s="623"/>
      <c r="CT6" s="623"/>
      <c r="CU6" s="623"/>
      <c r="CV6" s="623"/>
      <c r="CW6" s="623"/>
      <c r="CX6" s="623"/>
      <c r="CY6" s="624"/>
      <c r="CZ6" s="616">
        <v>1.4</v>
      </c>
      <c r="DA6" s="617"/>
      <c r="DB6" s="617"/>
      <c r="DC6" s="636"/>
      <c r="DD6" s="631" t="s">
        <v>133</v>
      </c>
      <c r="DE6" s="623"/>
      <c r="DF6" s="623"/>
      <c r="DG6" s="623"/>
      <c r="DH6" s="623"/>
      <c r="DI6" s="623"/>
      <c r="DJ6" s="623"/>
      <c r="DK6" s="623"/>
      <c r="DL6" s="623"/>
      <c r="DM6" s="623"/>
      <c r="DN6" s="623"/>
      <c r="DO6" s="623"/>
      <c r="DP6" s="624"/>
      <c r="DQ6" s="631">
        <v>71673</v>
      </c>
      <c r="DR6" s="623"/>
      <c r="DS6" s="623"/>
      <c r="DT6" s="623"/>
      <c r="DU6" s="623"/>
      <c r="DV6" s="623"/>
      <c r="DW6" s="623"/>
      <c r="DX6" s="623"/>
      <c r="DY6" s="623"/>
      <c r="DZ6" s="623"/>
      <c r="EA6" s="623"/>
      <c r="EB6" s="623"/>
      <c r="EC6" s="632"/>
    </row>
    <row r="7" spans="2:143" ht="11.25" customHeight="1" x14ac:dyDescent="0.15">
      <c r="B7" s="619" t="s">
        <v>227</v>
      </c>
      <c r="C7" s="620"/>
      <c r="D7" s="620"/>
      <c r="E7" s="620"/>
      <c r="F7" s="620"/>
      <c r="G7" s="620"/>
      <c r="H7" s="620"/>
      <c r="I7" s="620"/>
      <c r="J7" s="620"/>
      <c r="K7" s="620"/>
      <c r="L7" s="620"/>
      <c r="M7" s="620"/>
      <c r="N7" s="620"/>
      <c r="O7" s="620"/>
      <c r="P7" s="620"/>
      <c r="Q7" s="621"/>
      <c r="R7" s="622">
        <v>777</v>
      </c>
      <c r="S7" s="623"/>
      <c r="T7" s="623"/>
      <c r="U7" s="623"/>
      <c r="V7" s="623"/>
      <c r="W7" s="623"/>
      <c r="X7" s="623"/>
      <c r="Y7" s="624"/>
      <c r="Z7" s="625">
        <v>0</v>
      </c>
      <c r="AA7" s="625"/>
      <c r="AB7" s="625"/>
      <c r="AC7" s="625"/>
      <c r="AD7" s="626">
        <v>777</v>
      </c>
      <c r="AE7" s="626"/>
      <c r="AF7" s="626"/>
      <c r="AG7" s="626"/>
      <c r="AH7" s="626"/>
      <c r="AI7" s="626"/>
      <c r="AJ7" s="626"/>
      <c r="AK7" s="626"/>
      <c r="AL7" s="627">
        <v>0</v>
      </c>
      <c r="AM7" s="628"/>
      <c r="AN7" s="628"/>
      <c r="AO7" s="629"/>
      <c r="AP7" s="619" t="s">
        <v>228</v>
      </c>
      <c r="AQ7" s="620"/>
      <c r="AR7" s="620"/>
      <c r="AS7" s="620"/>
      <c r="AT7" s="620"/>
      <c r="AU7" s="620"/>
      <c r="AV7" s="620"/>
      <c r="AW7" s="620"/>
      <c r="AX7" s="620"/>
      <c r="AY7" s="620"/>
      <c r="AZ7" s="620"/>
      <c r="BA7" s="620"/>
      <c r="BB7" s="620"/>
      <c r="BC7" s="620"/>
      <c r="BD7" s="620"/>
      <c r="BE7" s="620"/>
      <c r="BF7" s="621"/>
      <c r="BG7" s="622">
        <v>203196</v>
      </c>
      <c r="BH7" s="623"/>
      <c r="BI7" s="623"/>
      <c r="BJ7" s="623"/>
      <c r="BK7" s="623"/>
      <c r="BL7" s="623"/>
      <c r="BM7" s="623"/>
      <c r="BN7" s="624"/>
      <c r="BO7" s="625">
        <v>49.6</v>
      </c>
      <c r="BP7" s="625"/>
      <c r="BQ7" s="625"/>
      <c r="BR7" s="625"/>
      <c r="BS7" s="626">
        <v>2440</v>
      </c>
      <c r="BT7" s="626"/>
      <c r="BU7" s="626"/>
      <c r="BV7" s="626"/>
      <c r="BW7" s="626"/>
      <c r="BX7" s="626"/>
      <c r="BY7" s="626"/>
      <c r="BZ7" s="626"/>
      <c r="CA7" s="626"/>
      <c r="CB7" s="630"/>
      <c r="CD7" s="637" t="s">
        <v>229</v>
      </c>
      <c r="CE7" s="638"/>
      <c r="CF7" s="638"/>
      <c r="CG7" s="638"/>
      <c r="CH7" s="638"/>
      <c r="CI7" s="638"/>
      <c r="CJ7" s="638"/>
      <c r="CK7" s="638"/>
      <c r="CL7" s="638"/>
      <c r="CM7" s="638"/>
      <c r="CN7" s="638"/>
      <c r="CO7" s="638"/>
      <c r="CP7" s="638"/>
      <c r="CQ7" s="639"/>
      <c r="CR7" s="622">
        <v>749731</v>
      </c>
      <c r="CS7" s="623"/>
      <c r="CT7" s="623"/>
      <c r="CU7" s="623"/>
      <c r="CV7" s="623"/>
      <c r="CW7" s="623"/>
      <c r="CX7" s="623"/>
      <c r="CY7" s="624"/>
      <c r="CZ7" s="625">
        <v>14.5</v>
      </c>
      <c r="DA7" s="625"/>
      <c r="DB7" s="625"/>
      <c r="DC7" s="625"/>
      <c r="DD7" s="631">
        <v>26412</v>
      </c>
      <c r="DE7" s="623"/>
      <c r="DF7" s="623"/>
      <c r="DG7" s="623"/>
      <c r="DH7" s="623"/>
      <c r="DI7" s="623"/>
      <c r="DJ7" s="623"/>
      <c r="DK7" s="623"/>
      <c r="DL7" s="623"/>
      <c r="DM7" s="623"/>
      <c r="DN7" s="623"/>
      <c r="DO7" s="623"/>
      <c r="DP7" s="624"/>
      <c r="DQ7" s="631">
        <v>656117</v>
      </c>
      <c r="DR7" s="623"/>
      <c r="DS7" s="623"/>
      <c r="DT7" s="623"/>
      <c r="DU7" s="623"/>
      <c r="DV7" s="623"/>
      <c r="DW7" s="623"/>
      <c r="DX7" s="623"/>
      <c r="DY7" s="623"/>
      <c r="DZ7" s="623"/>
      <c r="EA7" s="623"/>
      <c r="EB7" s="623"/>
      <c r="EC7" s="632"/>
    </row>
    <row r="8" spans="2:143" ht="11.25" customHeight="1" x14ac:dyDescent="0.15">
      <c r="B8" s="619" t="s">
        <v>230</v>
      </c>
      <c r="C8" s="620"/>
      <c r="D8" s="620"/>
      <c r="E8" s="620"/>
      <c r="F8" s="620"/>
      <c r="G8" s="620"/>
      <c r="H8" s="620"/>
      <c r="I8" s="620"/>
      <c r="J8" s="620"/>
      <c r="K8" s="620"/>
      <c r="L8" s="620"/>
      <c r="M8" s="620"/>
      <c r="N8" s="620"/>
      <c r="O8" s="620"/>
      <c r="P8" s="620"/>
      <c r="Q8" s="621"/>
      <c r="R8" s="622">
        <v>1107</v>
      </c>
      <c r="S8" s="623"/>
      <c r="T8" s="623"/>
      <c r="U8" s="623"/>
      <c r="V8" s="623"/>
      <c r="W8" s="623"/>
      <c r="X8" s="623"/>
      <c r="Y8" s="624"/>
      <c r="Z8" s="625">
        <v>0</v>
      </c>
      <c r="AA8" s="625"/>
      <c r="AB8" s="625"/>
      <c r="AC8" s="625"/>
      <c r="AD8" s="626">
        <v>1107</v>
      </c>
      <c r="AE8" s="626"/>
      <c r="AF8" s="626"/>
      <c r="AG8" s="626"/>
      <c r="AH8" s="626"/>
      <c r="AI8" s="626"/>
      <c r="AJ8" s="626"/>
      <c r="AK8" s="626"/>
      <c r="AL8" s="627">
        <v>0</v>
      </c>
      <c r="AM8" s="628"/>
      <c r="AN8" s="628"/>
      <c r="AO8" s="629"/>
      <c r="AP8" s="619" t="s">
        <v>231</v>
      </c>
      <c r="AQ8" s="620"/>
      <c r="AR8" s="620"/>
      <c r="AS8" s="620"/>
      <c r="AT8" s="620"/>
      <c r="AU8" s="620"/>
      <c r="AV8" s="620"/>
      <c r="AW8" s="620"/>
      <c r="AX8" s="620"/>
      <c r="AY8" s="620"/>
      <c r="AZ8" s="620"/>
      <c r="BA8" s="620"/>
      <c r="BB8" s="620"/>
      <c r="BC8" s="620"/>
      <c r="BD8" s="620"/>
      <c r="BE8" s="620"/>
      <c r="BF8" s="621"/>
      <c r="BG8" s="622">
        <v>7035</v>
      </c>
      <c r="BH8" s="623"/>
      <c r="BI8" s="623"/>
      <c r="BJ8" s="623"/>
      <c r="BK8" s="623"/>
      <c r="BL8" s="623"/>
      <c r="BM8" s="623"/>
      <c r="BN8" s="624"/>
      <c r="BO8" s="625">
        <v>1.7</v>
      </c>
      <c r="BP8" s="625"/>
      <c r="BQ8" s="625"/>
      <c r="BR8" s="625"/>
      <c r="BS8" s="631" t="s">
        <v>133</v>
      </c>
      <c r="BT8" s="623"/>
      <c r="BU8" s="623"/>
      <c r="BV8" s="623"/>
      <c r="BW8" s="623"/>
      <c r="BX8" s="623"/>
      <c r="BY8" s="623"/>
      <c r="BZ8" s="623"/>
      <c r="CA8" s="623"/>
      <c r="CB8" s="632"/>
      <c r="CD8" s="637" t="s">
        <v>232</v>
      </c>
      <c r="CE8" s="638"/>
      <c r="CF8" s="638"/>
      <c r="CG8" s="638"/>
      <c r="CH8" s="638"/>
      <c r="CI8" s="638"/>
      <c r="CJ8" s="638"/>
      <c r="CK8" s="638"/>
      <c r="CL8" s="638"/>
      <c r="CM8" s="638"/>
      <c r="CN8" s="638"/>
      <c r="CO8" s="638"/>
      <c r="CP8" s="638"/>
      <c r="CQ8" s="639"/>
      <c r="CR8" s="622">
        <v>705525</v>
      </c>
      <c r="CS8" s="623"/>
      <c r="CT8" s="623"/>
      <c r="CU8" s="623"/>
      <c r="CV8" s="623"/>
      <c r="CW8" s="623"/>
      <c r="CX8" s="623"/>
      <c r="CY8" s="624"/>
      <c r="CZ8" s="625">
        <v>13.7</v>
      </c>
      <c r="DA8" s="625"/>
      <c r="DB8" s="625"/>
      <c r="DC8" s="625"/>
      <c r="DD8" s="631" t="s">
        <v>233</v>
      </c>
      <c r="DE8" s="623"/>
      <c r="DF8" s="623"/>
      <c r="DG8" s="623"/>
      <c r="DH8" s="623"/>
      <c r="DI8" s="623"/>
      <c r="DJ8" s="623"/>
      <c r="DK8" s="623"/>
      <c r="DL8" s="623"/>
      <c r="DM8" s="623"/>
      <c r="DN8" s="623"/>
      <c r="DO8" s="623"/>
      <c r="DP8" s="624"/>
      <c r="DQ8" s="631">
        <v>418618</v>
      </c>
      <c r="DR8" s="623"/>
      <c r="DS8" s="623"/>
      <c r="DT8" s="623"/>
      <c r="DU8" s="623"/>
      <c r="DV8" s="623"/>
      <c r="DW8" s="623"/>
      <c r="DX8" s="623"/>
      <c r="DY8" s="623"/>
      <c r="DZ8" s="623"/>
      <c r="EA8" s="623"/>
      <c r="EB8" s="623"/>
      <c r="EC8" s="632"/>
    </row>
    <row r="9" spans="2:143" ht="11.25" customHeight="1" x14ac:dyDescent="0.15">
      <c r="B9" s="619" t="s">
        <v>234</v>
      </c>
      <c r="C9" s="620"/>
      <c r="D9" s="620"/>
      <c r="E9" s="620"/>
      <c r="F9" s="620"/>
      <c r="G9" s="620"/>
      <c r="H9" s="620"/>
      <c r="I9" s="620"/>
      <c r="J9" s="620"/>
      <c r="K9" s="620"/>
      <c r="L9" s="620"/>
      <c r="M9" s="620"/>
      <c r="N9" s="620"/>
      <c r="O9" s="620"/>
      <c r="P9" s="620"/>
      <c r="Q9" s="621"/>
      <c r="R9" s="622">
        <v>1121</v>
      </c>
      <c r="S9" s="623"/>
      <c r="T9" s="623"/>
      <c r="U9" s="623"/>
      <c r="V9" s="623"/>
      <c r="W9" s="623"/>
      <c r="X9" s="623"/>
      <c r="Y9" s="624"/>
      <c r="Z9" s="625">
        <v>0</v>
      </c>
      <c r="AA9" s="625"/>
      <c r="AB9" s="625"/>
      <c r="AC9" s="625"/>
      <c r="AD9" s="626">
        <v>1121</v>
      </c>
      <c r="AE9" s="626"/>
      <c r="AF9" s="626"/>
      <c r="AG9" s="626"/>
      <c r="AH9" s="626"/>
      <c r="AI9" s="626"/>
      <c r="AJ9" s="626"/>
      <c r="AK9" s="626"/>
      <c r="AL9" s="627">
        <v>0</v>
      </c>
      <c r="AM9" s="628"/>
      <c r="AN9" s="628"/>
      <c r="AO9" s="629"/>
      <c r="AP9" s="619" t="s">
        <v>235</v>
      </c>
      <c r="AQ9" s="620"/>
      <c r="AR9" s="620"/>
      <c r="AS9" s="620"/>
      <c r="AT9" s="620"/>
      <c r="AU9" s="620"/>
      <c r="AV9" s="620"/>
      <c r="AW9" s="620"/>
      <c r="AX9" s="620"/>
      <c r="AY9" s="620"/>
      <c r="AZ9" s="620"/>
      <c r="BA9" s="620"/>
      <c r="BB9" s="620"/>
      <c r="BC9" s="620"/>
      <c r="BD9" s="620"/>
      <c r="BE9" s="620"/>
      <c r="BF9" s="621"/>
      <c r="BG9" s="622">
        <v>172828</v>
      </c>
      <c r="BH9" s="623"/>
      <c r="BI9" s="623"/>
      <c r="BJ9" s="623"/>
      <c r="BK9" s="623"/>
      <c r="BL9" s="623"/>
      <c r="BM9" s="623"/>
      <c r="BN9" s="624"/>
      <c r="BO9" s="625">
        <v>42.2</v>
      </c>
      <c r="BP9" s="625"/>
      <c r="BQ9" s="625"/>
      <c r="BR9" s="625"/>
      <c r="BS9" s="631" t="s">
        <v>233</v>
      </c>
      <c r="BT9" s="623"/>
      <c r="BU9" s="623"/>
      <c r="BV9" s="623"/>
      <c r="BW9" s="623"/>
      <c r="BX9" s="623"/>
      <c r="BY9" s="623"/>
      <c r="BZ9" s="623"/>
      <c r="CA9" s="623"/>
      <c r="CB9" s="632"/>
      <c r="CD9" s="637" t="s">
        <v>236</v>
      </c>
      <c r="CE9" s="638"/>
      <c r="CF9" s="638"/>
      <c r="CG9" s="638"/>
      <c r="CH9" s="638"/>
      <c r="CI9" s="638"/>
      <c r="CJ9" s="638"/>
      <c r="CK9" s="638"/>
      <c r="CL9" s="638"/>
      <c r="CM9" s="638"/>
      <c r="CN9" s="638"/>
      <c r="CO9" s="638"/>
      <c r="CP9" s="638"/>
      <c r="CQ9" s="639"/>
      <c r="CR9" s="622">
        <v>563979</v>
      </c>
      <c r="CS9" s="623"/>
      <c r="CT9" s="623"/>
      <c r="CU9" s="623"/>
      <c r="CV9" s="623"/>
      <c r="CW9" s="623"/>
      <c r="CX9" s="623"/>
      <c r="CY9" s="624"/>
      <c r="CZ9" s="625">
        <v>10.9</v>
      </c>
      <c r="DA9" s="625"/>
      <c r="DB9" s="625"/>
      <c r="DC9" s="625"/>
      <c r="DD9" s="631">
        <v>93526</v>
      </c>
      <c r="DE9" s="623"/>
      <c r="DF9" s="623"/>
      <c r="DG9" s="623"/>
      <c r="DH9" s="623"/>
      <c r="DI9" s="623"/>
      <c r="DJ9" s="623"/>
      <c r="DK9" s="623"/>
      <c r="DL9" s="623"/>
      <c r="DM9" s="623"/>
      <c r="DN9" s="623"/>
      <c r="DO9" s="623"/>
      <c r="DP9" s="624"/>
      <c r="DQ9" s="631">
        <v>444386</v>
      </c>
      <c r="DR9" s="623"/>
      <c r="DS9" s="623"/>
      <c r="DT9" s="623"/>
      <c r="DU9" s="623"/>
      <c r="DV9" s="623"/>
      <c r="DW9" s="623"/>
      <c r="DX9" s="623"/>
      <c r="DY9" s="623"/>
      <c r="DZ9" s="623"/>
      <c r="EA9" s="623"/>
      <c r="EB9" s="623"/>
      <c r="EC9" s="632"/>
    </row>
    <row r="10" spans="2:143" ht="11.25" customHeight="1" x14ac:dyDescent="0.15">
      <c r="B10" s="619" t="s">
        <v>237</v>
      </c>
      <c r="C10" s="620"/>
      <c r="D10" s="620"/>
      <c r="E10" s="620"/>
      <c r="F10" s="620"/>
      <c r="G10" s="620"/>
      <c r="H10" s="620"/>
      <c r="I10" s="620"/>
      <c r="J10" s="620"/>
      <c r="K10" s="620"/>
      <c r="L10" s="620"/>
      <c r="M10" s="620"/>
      <c r="N10" s="620"/>
      <c r="O10" s="620"/>
      <c r="P10" s="620"/>
      <c r="Q10" s="621"/>
      <c r="R10" s="622" t="s">
        <v>133</v>
      </c>
      <c r="S10" s="623"/>
      <c r="T10" s="623"/>
      <c r="U10" s="623"/>
      <c r="V10" s="623"/>
      <c r="W10" s="623"/>
      <c r="X10" s="623"/>
      <c r="Y10" s="624"/>
      <c r="Z10" s="625" t="s">
        <v>233</v>
      </c>
      <c r="AA10" s="625"/>
      <c r="AB10" s="625"/>
      <c r="AC10" s="625"/>
      <c r="AD10" s="626" t="s">
        <v>133</v>
      </c>
      <c r="AE10" s="626"/>
      <c r="AF10" s="626"/>
      <c r="AG10" s="626"/>
      <c r="AH10" s="626"/>
      <c r="AI10" s="626"/>
      <c r="AJ10" s="626"/>
      <c r="AK10" s="626"/>
      <c r="AL10" s="627" t="s">
        <v>233</v>
      </c>
      <c r="AM10" s="628"/>
      <c r="AN10" s="628"/>
      <c r="AO10" s="629"/>
      <c r="AP10" s="619" t="s">
        <v>238</v>
      </c>
      <c r="AQ10" s="620"/>
      <c r="AR10" s="620"/>
      <c r="AS10" s="620"/>
      <c r="AT10" s="620"/>
      <c r="AU10" s="620"/>
      <c r="AV10" s="620"/>
      <c r="AW10" s="620"/>
      <c r="AX10" s="620"/>
      <c r="AY10" s="620"/>
      <c r="AZ10" s="620"/>
      <c r="BA10" s="620"/>
      <c r="BB10" s="620"/>
      <c r="BC10" s="620"/>
      <c r="BD10" s="620"/>
      <c r="BE10" s="620"/>
      <c r="BF10" s="621"/>
      <c r="BG10" s="622">
        <v>11011</v>
      </c>
      <c r="BH10" s="623"/>
      <c r="BI10" s="623"/>
      <c r="BJ10" s="623"/>
      <c r="BK10" s="623"/>
      <c r="BL10" s="623"/>
      <c r="BM10" s="623"/>
      <c r="BN10" s="624"/>
      <c r="BO10" s="625">
        <v>2.7</v>
      </c>
      <c r="BP10" s="625"/>
      <c r="BQ10" s="625"/>
      <c r="BR10" s="625"/>
      <c r="BS10" s="631" t="s">
        <v>233</v>
      </c>
      <c r="BT10" s="623"/>
      <c r="BU10" s="623"/>
      <c r="BV10" s="623"/>
      <c r="BW10" s="623"/>
      <c r="BX10" s="623"/>
      <c r="BY10" s="623"/>
      <c r="BZ10" s="623"/>
      <c r="CA10" s="623"/>
      <c r="CB10" s="632"/>
      <c r="CD10" s="637" t="s">
        <v>239</v>
      </c>
      <c r="CE10" s="638"/>
      <c r="CF10" s="638"/>
      <c r="CG10" s="638"/>
      <c r="CH10" s="638"/>
      <c r="CI10" s="638"/>
      <c r="CJ10" s="638"/>
      <c r="CK10" s="638"/>
      <c r="CL10" s="638"/>
      <c r="CM10" s="638"/>
      <c r="CN10" s="638"/>
      <c r="CO10" s="638"/>
      <c r="CP10" s="638"/>
      <c r="CQ10" s="639"/>
      <c r="CR10" s="622">
        <v>5882</v>
      </c>
      <c r="CS10" s="623"/>
      <c r="CT10" s="623"/>
      <c r="CU10" s="623"/>
      <c r="CV10" s="623"/>
      <c r="CW10" s="623"/>
      <c r="CX10" s="623"/>
      <c r="CY10" s="624"/>
      <c r="CZ10" s="625">
        <v>0.1</v>
      </c>
      <c r="DA10" s="625"/>
      <c r="DB10" s="625"/>
      <c r="DC10" s="625"/>
      <c r="DD10" s="631" t="s">
        <v>133</v>
      </c>
      <c r="DE10" s="623"/>
      <c r="DF10" s="623"/>
      <c r="DG10" s="623"/>
      <c r="DH10" s="623"/>
      <c r="DI10" s="623"/>
      <c r="DJ10" s="623"/>
      <c r="DK10" s="623"/>
      <c r="DL10" s="623"/>
      <c r="DM10" s="623"/>
      <c r="DN10" s="623"/>
      <c r="DO10" s="623"/>
      <c r="DP10" s="624"/>
      <c r="DQ10" s="631">
        <v>882</v>
      </c>
      <c r="DR10" s="623"/>
      <c r="DS10" s="623"/>
      <c r="DT10" s="623"/>
      <c r="DU10" s="623"/>
      <c r="DV10" s="623"/>
      <c r="DW10" s="623"/>
      <c r="DX10" s="623"/>
      <c r="DY10" s="623"/>
      <c r="DZ10" s="623"/>
      <c r="EA10" s="623"/>
      <c r="EB10" s="623"/>
      <c r="EC10" s="632"/>
    </row>
    <row r="11" spans="2:143" ht="11.25" customHeight="1" x14ac:dyDescent="0.15">
      <c r="B11" s="619" t="s">
        <v>240</v>
      </c>
      <c r="C11" s="620"/>
      <c r="D11" s="620"/>
      <c r="E11" s="620"/>
      <c r="F11" s="620"/>
      <c r="G11" s="620"/>
      <c r="H11" s="620"/>
      <c r="I11" s="620"/>
      <c r="J11" s="620"/>
      <c r="K11" s="620"/>
      <c r="L11" s="620"/>
      <c r="M11" s="620"/>
      <c r="N11" s="620"/>
      <c r="O11" s="620"/>
      <c r="P11" s="620"/>
      <c r="Q11" s="621"/>
      <c r="R11" s="622" t="s">
        <v>233</v>
      </c>
      <c r="S11" s="623"/>
      <c r="T11" s="623"/>
      <c r="U11" s="623"/>
      <c r="V11" s="623"/>
      <c r="W11" s="623"/>
      <c r="X11" s="623"/>
      <c r="Y11" s="624"/>
      <c r="Z11" s="625" t="s">
        <v>133</v>
      </c>
      <c r="AA11" s="625"/>
      <c r="AB11" s="625"/>
      <c r="AC11" s="625"/>
      <c r="AD11" s="626" t="s">
        <v>133</v>
      </c>
      <c r="AE11" s="626"/>
      <c r="AF11" s="626"/>
      <c r="AG11" s="626"/>
      <c r="AH11" s="626"/>
      <c r="AI11" s="626"/>
      <c r="AJ11" s="626"/>
      <c r="AK11" s="626"/>
      <c r="AL11" s="627" t="s">
        <v>233</v>
      </c>
      <c r="AM11" s="628"/>
      <c r="AN11" s="628"/>
      <c r="AO11" s="629"/>
      <c r="AP11" s="619" t="s">
        <v>241</v>
      </c>
      <c r="AQ11" s="620"/>
      <c r="AR11" s="620"/>
      <c r="AS11" s="620"/>
      <c r="AT11" s="620"/>
      <c r="AU11" s="620"/>
      <c r="AV11" s="620"/>
      <c r="AW11" s="620"/>
      <c r="AX11" s="620"/>
      <c r="AY11" s="620"/>
      <c r="AZ11" s="620"/>
      <c r="BA11" s="620"/>
      <c r="BB11" s="620"/>
      <c r="BC11" s="620"/>
      <c r="BD11" s="620"/>
      <c r="BE11" s="620"/>
      <c r="BF11" s="621"/>
      <c r="BG11" s="622">
        <v>12322</v>
      </c>
      <c r="BH11" s="623"/>
      <c r="BI11" s="623"/>
      <c r="BJ11" s="623"/>
      <c r="BK11" s="623"/>
      <c r="BL11" s="623"/>
      <c r="BM11" s="623"/>
      <c r="BN11" s="624"/>
      <c r="BO11" s="625">
        <v>3</v>
      </c>
      <c r="BP11" s="625"/>
      <c r="BQ11" s="625"/>
      <c r="BR11" s="625"/>
      <c r="BS11" s="631">
        <v>2440</v>
      </c>
      <c r="BT11" s="623"/>
      <c r="BU11" s="623"/>
      <c r="BV11" s="623"/>
      <c r="BW11" s="623"/>
      <c r="BX11" s="623"/>
      <c r="BY11" s="623"/>
      <c r="BZ11" s="623"/>
      <c r="CA11" s="623"/>
      <c r="CB11" s="632"/>
      <c r="CD11" s="637" t="s">
        <v>242</v>
      </c>
      <c r="CE11" s="638"/>
      <c r="CF11" s="638"/>
      <c r="CG11" s="638"/>
      <c r="CH11" s="638"/>
      <c r="CI11" s="638"/>
      <c r="CJ11" s="638"/>
      <c r="CK11" s="638"/>
      <c r="CL11" s="638"/>
      <c r="CM11" s="638"/>
      <c r="CN11" s="638"/>
      <c r="CO11" s="638"/>
      <c r="CP11" s="638"/>
      <c r="CQ11" s="639"/>
      <c r="CR11" s="622">
        <v>382986</v>
      </c>
      <c r="CS11" s="623"/>
      <c r="CT11" s="623"/>
      <c r="CU11" s="623"/>
      <c r="CV11" s="623"/>
      <c r="CW11" s="623"/>
      <c r="CX11" s="623"/>
      <c r="CY11" s="624"/>
      <c r="CZ11" s="625">
        <v>7.4</v>
      </c>
      <c r="DA11" s="625"/>
      <c r="DB11" s="625"/>
      <c r="DC11" s="625"/>
      <c r="DD11" s="631">
        <v>108667</v>
      </c>
      <c r="DE11" s="623"/>
      <c r="DF11" s="623"/>
      <c r="DG11" s="623"/>
      <c r="DH11" s="623"/>
      <c r="DI11" s="623"/>
      <c r="DJ11" s="623"/>
      <c r="DK11" s="623"/>
      <c r="DL11" s="623"/>
      <c r="DM11" s="623"/>
      <c r="DN11" s="623"/>
      <c r="DO11" s="623"/>
      <c r="DP11" s="624"/>
      <c r="DQ11" s="631">
        <v>258705</v>
      </c>
      <c r="DR11" s="623"/>
      <c r="DS11" s="623"/>
      <c r="DT11" s="623"/>
      <c r="DU11" s="623"/>
      <c r="DV11" s="623"/>
      <c r="DW11" s="623"/>
      <c r="DX11" s="623"/>
      <c r="DY11" s="623"/>
      <c r="DZ11" s="623"/>
      <c r="EA11" s="623"/>
      <c r="EB11" s="623"/>
      <c r="EC11" s="632"/>
    </row>
    <row r="12" spans="2:143" ht="11.25" customHeight="1" x14ac:dyDescent="0.15">
      <c r="B12" s="619" t="s">
        <v>243</v>
      </c>
      <c r="C12" s="620"/>
      <c r="D12" s="620"/>
      <c r="E12" s="620"/>
      <c r="F12" s="620"/>
      <c r="G12" s="620"/>
      <c r="H12" s="620"/>
      <c r="I12" s="620"/>
      <c r="J12" s="620"/>
      <c r="K12" s="620"/>
      <c r="L12" s="620"/>
      <c r="M12" s="620"/>
      <c r="N12" s="620"/>
      <c r="O12" s="620"/>
      <c r="P12" s="620"/>
      <c r="Q12" s="621"/>
      <c r="R12" s="622">
        <v>91724</v>
      </c>
      <c r="S12" s="623"/>
      <c r="T12" s="623"/>
      <c r="U12" s="623"/>
      <c r="V12" s="623"/>
      <c r="W12" s="623"/>
      <c r="X12" s="623"/>
      <c r="Y12" s="624"/>
      <c r="Z12" s="625">
        <v>1.7</v>
      </c>
      <c r="AA12" s="625"/>
      <c r="AB12" s="625"/>
      <c r="AC12" s="625"/>
      <c r="AD12" s="626">
        <v>91724</v>
      </c>
      <c r="AE12" s="626"/>
      <c r="AF12" s="626"/>
      <c r="AG12" s="626"/>
      <c r="AH12" s="626"/>
      <c r="AI12" s="626"/>
      <c r="AJ12" s="626"/>
      <c r="AK12" s="626"/>
      <c r="AL12" s="627">
        <v>2.7</v>
      </c>
      <c r="AM12" s="628"/>
      <c r="AN12" s="628"/>
      <c r="AO12" s="629"/>
      <c r="AP12" s="619" t="s">
        <v>244</v>
      </c>
      <c r="AQ12" s="620"/>
      <c r="AR12" s="620"/>
      <c r="AS12" s="620"/>
      <c r="AT12" s="620"/>
      <c r="AU12" s="620"/>
      <c r="AV12" s="620"/>
      <c r="AW12" s="620"/>
      <c r="AX12" s="620"/>
      <c r="AY12" s="620"/>
      <c r="AZ12" s="620"/>
      <c r="BA12" s="620"/>
      <c r="BB12" s="620"/>
      <c r="BC12" s="620"/>
      <c r="BD12" s="620"/>
      <c r="BE12" s="620"/>
      <c r="BF12" s="621"/>
      <c r="BG12" s="622">
        <v>159697</v>
      </c>
      <c r="BH12" s="623"/>
      <c r="BI12" s="623"/>
      <c r="BJ12" s="623"/>
      <c r="BK12" s="623"/>
      <c r="BL12" s="623"/>
      <c r="BM12" s="623"/>
      <c r="BN12" s="624"/>
      <c r="BO12" s="625">
        <v>39</v>
      </c>
      <c r="BP12" s="625"/>
      <c r="BQ12" s="625"/>
      <c r="BR12" s="625"/>
      <c r="BS12" s="631" t="s">
        <v>233</v>
      </c>
      <c r="BT12" s="623"/>
      <c r="BU12" s="623"/>
      <c r="BV12" s="623"/>
      <c r="BW12" s="623"/>
      <c r="BX12" s="623"/>
      <c r="BY12" s="623"/>
      <c r="BZ12" s="623"/>
      <c r="CA12" s="623"/>
      <c r="CB12" s="632"/>
      <c r="CD12" s="637" t="s">
        <v>245</v>
      </c>
      <c r="CE12" s="638"/>
      <c r="CF12" s="638"/>
      <c r="CG12" s="638"/>
      <c r="CH12" s="638"/>
      <c r="CI12" s="638"/>
      <c r="CJ12" s="638"/>
      <c r="CK12" s="638"/>
      <c r="CL12" s="638"/>
      <c r="CM12" s="638"/>
      <c r="CN12" s="638"/>
      <c r="CO12" s="638"/>
      <c r="CP12" s="638"/>
      <c r="CQ12" s="639"/>
      <c r="CR12" s="622">
        <v>636855</v>
      </c>
      <c r="CS12" s="623"/>
      <c r="CT12" s="623"/>
      <c r="CU12" s="623"/>
      <c r="CV12" s="623"/>
      <c r="CW12" s="623"/>
      <c r="CX12" s="623"/>
      <c r="CY12" s="624"/>
      <c r="CZ12" s="625">
        <v>12.3</v>
      </c>
      <c r="DA12" s="625"/>
      <c r="DB12" s="625"/>
      <c r="DC12" s="625"/>
      <c r="DD12" s="631">
        <v>435401</v>
      </c>
      <c r="DE12" s="623"/>
      <c r="DF12" s="623"/>
      <c r="DG12" s="623"/>
      <c r="DH12" s="623"/>
      <c r="DI12" s="623"/>
      <c r="DJ12" s="623"/>
      <c r="DK12" s="623"/>
      <c r="DL12" s="623"/>
      <c r="DM12" s="623"/>
      <c r="DN12" s="623"/>
      <c r="DO12" s="623"/>
      <c r="DP12" s="624"/>
      <c r="DQ12" s="631">
        <v>217198</v>
      </c>
      <c r="DR12" s="623"/>
      <c r="DS12" s="623"/>
      <c r="DT12" s="623"/>
      <c r="DU12" s="623"/>
      <c r="DV12" s="623"/>
      <c r="DW12" s="623"/>
      <c r="DX12" s="623"/>
      <c r="DY12" s="623"/>
      <c r="DZ12" s="623"/>
      <c r="EA12" s="623"/>
      <c r="EB12" s="623"/>
      <c r="EC12" s="632"/>
    </row>
    <row r="13" spans="2:143" ht="11.25" customHeight="1" x14ac:dyDescent="0.15">
      <c r="B13" s="619" t="s">
        <v>246</v>
      </c>
      <c r="C13" s="620"/>
      <c r="D13" s="620"/>
      <c r="E13" s="620"/>
      <c r="F13" s="620"/>
      <c r="G13" s="620"/>
      <c r="H13" s="620"/>
      <c r="I13" s="620"/>
      <c r="J13" s="620"/>
      <c r="K13" s="620"/>
      <c r="L13" s="620"/>
      <c r="M13" s="620"/>
      <c r="N13" s="620"/>
      <c r="O13" s="620"/>
      <c r="P13" s="620"/>
      <c r="Q13" s="621"/>
      <c r="R13" s="622" t="s">
        <v>133</v>
      </c>
      <c r="S13" s="623"/>
      <c r="T13" s="623"/>
      <c r="U13" s="623"/>
      <c r="V13" s="623"/>
      <c r="W13" s="623"/>
      <c r="X13" s="623"/>
      <c r="Y13" s="624"/>
      <c r="Z13" s="625" t="s">
        <v>233</v>
      </c>
      <c r="AA13" s="625"/>
      <c r="AB13" s="625"/>
      <c r="AC13" s="625"/>
      <c r="AD13" s="626" t="s">
        <v>233</v>
      </c>
      <c r="AE13" s="626"/>
      <c r="AF13" s="626"/>
      <c r="AG13" s="626"/>
      <c r="AH13" s="626"/>
      <c r="AI13" s="626"/>
      <c r="AJ13" s="626"/>
      <c r="AK13" s="626"/>
      <c r="AL13" s="627" t="s">
        <v>233</v>
      </c>
      <c r="AM13" s="628"/>
      <c r="AN13" s="628"/>
      <c r="AO13" s="629"/>
      <c r="AP13" s="619" t="s">
        <v>247</v>
      </c>
      <c r="AQ13" s="620"/>
      <c r="AR13" s="620"/>
      <c r="AS13" s="620"/>
      <c r="AT13" s="620"/>
      <c r="AU13" s="620"/>
      <c r="AV13" s="620"/>
      <c r="AW13" s="620"/>
      <c r="AX13" s="620"/>
      <c r="AY13" s="620"/>
      <c r="AZ13" s="620"/>
      <c r="BA13" s="620"/>
      <c r="BB13" s="620"/>
      <c r="BC13" s="620"/>
      <c r="BD13" s="620"/>
      <c r="BE13" s="620"/>
      <c r="BF13" s="621"/>
      <c r="BG13" s="622">
        <v>157282</v>
      </c>
      <c r="BH13" s="623"/>
      <c r="BI13" s="623"/>
      <c r="BJ13" s="623"/>
      <c r="BK13" s="623"/>
      <c r="BL13" s="623"/>
      <c r="BM13" s="623"/>
      <c r="BN13" s="624"/>
      <c r="BO13" s="625">
        <v>38.4</v>
      </c>
      <c r="BP13" s="625"/>
      <c r="BQ13" s="625"/>
      <c r="BR13" s="625"/>
      <c r="BS13" s="631" t="s">
        <v>233</v>
      </c>
      <c r="BT13" s="623"/>
      <c r="BU13" s="623"/>
      <c r="BV13" s="623"/>
      <c r="BW13" s="623"/>
      <c r="BX13" s="623"/>
      <c r="BY13" s="623"/>
      <c r="BZ13" s="623"/>
      <c r="CA13" s="623"/>
      <c r="CB13" s="632"/>
      <c r="CD13" s="637" t="s">
        <v>248</v>
      </c>
      <c r="CE13" s="638"/>
      <c r="CF13" s="638"/>
      <c r="CG13" s="638"/>
      <c r="CH13" s="638"/>
      <c r="CI13" s="638"/>
      <c r="CJ13" s="638"/>
      <c r="CK13" s="638"/>
      <c r="CL13" s="638"/>
      <c r="CM13" s="638"/>
      <c r="CN13" s="638"/>
      <c r="CO13" s="638"/>
      <c r="CP13" s="638"/>
      <c r="CQ13" s="639"/>
      <c r="CR13" s="622">
        <v>599951</v>
      </c>
      <c r="CS13" s="623"/>
      <c r="CT13" s="623"/>
      <c r="CU13" s="623"/>
      <c r="CV13" s="623"/>
      <c r="CW13" s="623"/>
      <c r="CX13" s="623"/>
      <c r="CY13" s="624"/>
      <c r="CZ13" s="625">
        <v>11.6</v>
      </c>
      <c r="DA13" s="625"/>
      <c r="DB13" s="625"/>
      <c r="DC13" s="625"/>
      <c r="DD13" s="631">
        <v>161213</v>
      </c>
      <c r="DE13" s="623"/>
      <c r="DF13" s="623"/>
      <c r="DG13" s="623"/>
      <c r="DH13" s="623"/>
      <c r="DI13" s="623"/>
      <c r="DJ13" s="623"/>
      <c r="DK13" s="623"/>
      <c r="DL13" s="623"/>
      <c r="DM13" s="623"/>
      <c r="DN13" s="623"/>
      <c r="DO13" s="623"/>
      <c r="DP13" s="624"/>
      <c r="DQ13" s="631">
        <v>475028</v>
      </c>
      <c r="DR13" s="623"/>
      <c r="DS13" s="623"/>
      <c r="DT13" s="623"/>
      <c r="DU13" s="623"/>
      <c r="DV13" s="623"/>
      <c r="DW13" s="623"/>
      <c r="DX13" s="623"/>
      <c r="DY13" s="623"/>
      <c r="DZ13" s="623"/>
      <c r="EA13" s="623"/>
      <c r="EB13" s="623"/>
      <c r="EC13" s="632"/>
    </row>
    <row r="14" spans="2:143" ht="11.25" customHeight="1" x14ac:dyDescent="0.15">
      <c r="B14" s="619" t="s">
        <v>249</v>
      </c>
      <c r="C14" s="620"/>
      <c r="D14" s="620"/>
      <c r="E14" s="620"/>
      <c r="F14" s="620"/>
      <c r="G14" s="620"/>
      <c r="H14" s="620"/>
      <c r="I14" s="620"/>
      <c r="J14" s="620"/>
      <c r="K14" s="620"/>
      <c r="L14" s="620"/>
      <c r="M14" s="620"/>
      <c r="N14" s="620"/>
      <c r="O14" s="620"/>
      <c r="P14" s="620"/>
      <c r="Q14" s="621"/>
      <c r="R14" s="622" t="s">
        <v>133</v>
      </c>
      <c r="S14" s="623"/>
      <c r="T14" s="623"/>
      <c r="U14" s="623"/>
      <c r="V14" s="623"/>
      <c r="W14" s="623"/>
      <c r="X14" s="623"/>
      <c r="Y14" s="624"/>
      <c r="Z14" s="625" t="s">
        <v>133</v>
      </c>
      <c r="AA14" s="625"/>
      <c r="AB14" s="625"/>
      <c r="AC14" s="625"/>
      <c r="AD14" s="626" t="s">
        <v>133</v>
      </c>
      <c r="AE14" s="626"/>
      <c r="AF14" s="626"/>
      <c r="AG14" s="626"/>
      <c r="AH14" s="626"/>
      <c r="AI14" s="626"/>
      <c r="AJ14" s="626"/>
      <c r="AK14" s="626"/>
      <c r="AL14" s="627" t="s">
        <v>233</v>
      </c>
      <c r="AM14" s="628"/>
      <c r="AN14" s="628"/>
      <c r="AO14" s="629"/>
      <c r="AP14" s="619" t="s">
        <v>250</v>
      </c>
      <c r="AQ14" s="620"/>
      <c r="AR14" s="620"/>
      <c r="AS14" s="620"/>
      <c r="AT14" s="620"/>
      <c r="AU14" s="620"/>
      <c r="AV14" s="620"/>
      <c r="AW14" s="620"/>
      <c r="AX14" s="620"/>
      <c r="AY14" s="620"/>
      <c r="AZ14" s="620"/>
      <c r="BA14" s="620"/>
      <c r="BB14" s="620"/>
      <c r="BC14" s="620"/>
      <c r="BD14" s="620"/>
      <c r="BE14" s="620"/>
      <c r="BF14" s="621"/>
      <c r="BG14" s="622">
        <v>12648</v>
      </c>
      <c r="BH14" s="623"/>
      <c r="BI14" s="623"/>
      <c r="BJ14" s="623"/>
      <c r="BK14" s="623"/>
      <c r="BL14" s="623"/>
      <c r="BM14" s="623"/>
      <c r="BN14" s="624"/>
      <c r="BO14" s="625">
        <v>3.1</v>
      </c>
      <c r="BP14" s="625"/>
      <c r="BQ14" s="625"/>
      <c r="BR14" s="625"/>
      <c r="BS14" s="631" t="s">
        <v>133</v>
      </c>
      <c r="BT14" s="623"/>
      <c r="BU14" s="623"/>
      <c r="BV14" s="623"/>
      <c r="BW14" s="623"/>
      <c r="BX14" s="623"/>
      <c r="BY14" s="623"/>
      <c r="BZ14" s="623"/>
      <c r="CA14" s="623"/>
      <c r="CB14" s="632"/>
      <c r="CD14" s="637" t="s">
        <v>251</v>
      </c>
      <c r="CE14" s="638"/>
      <c r="CF14" s="638"/>
      <c r="CG14" s="638"/>
      <c r="CH14" s="638"/>
      <c r="CI14" s="638"/>
      <c r="CJ14" s="638"/>
      <c r="CK14" s="638"/>
      <c r="CL14" s="638"/>
      <c r="CM14" s="638"/>
      <c r="CN14" s="638"/>
      <c r="CO14" s="638"/>
      <c r="CP14" s="638"/>
      <c r="CQ14" s="639"/>
      <c r="CR14" s="622">
        <v>186502</v>
      </c>
      <c r="CS14" s="623"/>
      <c r="CT14" s="623"/>
      <c r="CU14" s="623"/>
      <c r="CV14" s="623"/>
      <c r="CW14" s="623"/>
      <c r="CX14" s="623"/>
      <c r="CY14" s="624"/>
      <c r="CZ14" s="625">
        <v>3.6</v>
      </c>
      <c r="DA14" s="625"/>
      <c r="DB14" s="625"/>
      <c r="DC14" s="625"/>
      <c r="DD14" s="631" t="s">
        <v>133</v>
      </c>
      <c r="DE14" s="623"/>
      <c r="DF14" s="623"/>
      <c r="DG14" s="623"/>
      <c r="DH14" s="623"/>
      <c r="DI14" s="623"/>
      <c r="DJ14" s="623"/>
      <c r="DK14" s="623"/>
      <c r="DL14" s="623"/>
      <c r="DM14" s="623"/>
      <c r="DN14" s="623"/>
      <c r="DO14" s="623"/>
      <c r="DP14" s="624"/>
      <c r="DQ14" s="631">
        <v>185502</v>
      </c>
      <c r="DR14" s="623"/>
      <c r="DS14" s="623"/>
      <c r="DT14" s="623"/>
      <c r="DU14" s="623"/>
      <c r="DV14" s="623"/>
      <c r="DW14" s="623"/>
      <c r="DX14" s="623"/>
      <c r="DY14" s="623"/>
      <c r="DZ14" s="623"/>
      <c r="EA14" s="623"/>
      <c r="EB14" s="623"/>
      <c r="EC14" s="632"/>
    </row>
    <row r="15" spans="2:143" ht="11.25" customHeight="1" x14ac:dyDescent="0.15">
      <c r="B15" s="619" t="s">
        <v>252</v>
      </c>
      <c r="C15" s="620"/>
      <c r="D15" s="620"/>
      <c r="E15" s="620"/>
      <c r="F15" s="620"/>
      <c r="G15" s="620"/>
      <c r="H15" s="620"/>
      <c r="I15" s="620"/>
      <c r="J15" s="620"/>
      <c r="K15" s="620"/>
      <c r="L15" s="620"/>
      <c r="M15" s="620"/>
      <c r="N15" s="620"/>
      <c r="O15" s="620"/>
      <c r="P15" s="620"/>
      <c r="Q15" s="621"/>
      <c r="R15" s="622">
        <v>23746</v>
      </c>
      <c r="S15" s="623"/>
      <c r="T15" s="623"/>
      <c r="U15" s="623"/>
      <c r="V15" s="623"/>
      <c r="W15" s="623"/>
      <c r="X15" s="623"/>
      <c r="Y15" s="624"/>
      <c r="Z15" s="625">
        <v>0.4</v>
      </c>
      <c r="AA15" s="625"/>
      <c r="AB15" s="625"/>
      <c r="AC15" s="625"/>
      <c r="AD15" s="626">
        <v>23746</v>
      </c>
      <c r="AE15" s="626"/>
      <c r="AF15" s="626"/>
      <c r="AG15" s="626"/>
      <c r="AH15" s="626"/>
      <c r="AI15" s="626"/>
      <c r="AJ15" s="626"/>
      <c r="AK15" s="626"/>
      <c r="AL15" s="627">
        <v>0.7</v>
      </c>
      <c r="AM15" s="628"/>
      <c r="AN15" s="628"/>
      <c r="AO15" s="629"/>
      <c r="AP15" s="619" t="s">
        <v>253</v>
      </c>
      <c r="AQ15" s="620"/>
      <c r="AR15" s="620"/>
      <c r="AS15" s="620"/>
      <c r="AT15" s="620"/>
      <c r="AU15" s="620"/>
      <c r="AV15" s="620"/>
      <c r="AW15" s="620"/>
      <c r="AX15" s="620"/>
      <c r="AY15" s="620"/>
      <c r="AZ15" s="620"/>
      <c r="BA15" s="620"/>
      <c r="BB15" s="620"/>
      <c r="BC15" s="620"/>
      <c r="BD15" s="620"/>
      <c r="BE15" s="620"/>
      <c r="BF15" s="621"/>
      <c r="BG15" s="622">
        <v>33730</v>
      </c>
      <c r="BH15" s="623"/>
      <c r="BI15" s="623"/>
      <c r="BJ15" s="623"/>
      <c r="BK15" s="623"/>
      <c r="BL15" s="623"/>
      <c r="BM15" s="623"/>
      <c r="BN15" s="624"/>
      <c r="BO15" s="625">
        <v>8.1999999999999993</v>
      </c>
      <c r="BP15" s="625"/>
      <c r="BQ15" s="625"/>
      <c r="BR15" s="625"/>
      <c r="BS15" s="631" t="s">
        <v>133</v>
      </c>
      <c r="BT15" s="623"/>
      <c r="BU15" s="623"/>
      <c r="BV15" s="623"/>
      <c r="BW15" s="623"/>
      <c r="BX15" s="623"/>
      <c r="BY15" s="623"/>
      <c r="BZ15" s="623"/>
      <c r="CA15" s="623"/>
      <c r="CB15" s="632"/>
      <c r="CD15" s="637" t="s">
        <v>254</v>
      </c>
      <c r="CE15" s="638"/>
      <c r="CF15" s="638"/>
      <c r="CG15" s="638"/>
      <c r="CH15" s="638"/>
      <c r="CI15" s="638"/>
      <c r="CJ15" s="638"/>
      <c r="CK15" s="638"/>
      <c r="CL15" s="638"/>
      <c r="CM15" s="638"/>
      <c r="CN15" s="638"/>
      <c r="CO15" s="638"/>
      <c r="CP15" s="638"/>
      <c r="CQ15" s="639"/>
      <c r="CR15" s="622">
        <v>712313</v>
      </c>
      <c r="CS15" s="623"/>
      <c r="CT15" s="623"/>
      <c r="CU15" s="623"/>
      <c r="CV15" s="623"/>
      <c r="CW15" s="623"/>
      <c r="CX15" s="623"/>
      <c r="CY15" s="624"/>
      <c r="CZ15" s="625">
        <v>13.8</v>
      </c>
      <c r="DA15" s="625"/>
      <c r="DB15" s="625"/>
      <c r="DC15" s="625"/>
      <c r="DD15" s="631">
        <v>116873</v>
      </c>
      <c r="DE15" s="623"/>
      <c r="DF15" s="623"/>
      <c r="DG15" s="623"/>
      <c r="DH15" s="623"/>
      <c r="DI15" s="623"/>
      <c r="DJ15" s="623"/>
      <c r="DK15" s="623"/>
      <c r="DL15" s="623"/>
      <c r="DM15" s="623"/>
      <c r="DN15" s="623"/>
      <c r="DO15" s="623"/>
      <c r="DP15" s="624"/>
      <c r="DQ15" s="631">
        <v>588035</v>
      </c>
      <c r="DR15" s="623"/>
      <c r="DS15" s="623"/>
      <c r="DT15" s="623"/>
      <c r="DU15" s="623"/>
      <c r="DV15" s="623"/>
      <c r="DW15" s="623"/>
      <c r="DX15" s="623"/>
      <c r="DY15" s="623"/>
      <c r="DZ15" s="623"/>
      <c r="EA15" s="623"/>
      <c r="EB15" s="623"/>
      <c r="EC15" s="632"/>
    </row>
    <row r="16" spans="2:143" ht="11.25" customHeight="1" x14ac:dyDescent="0.15">
      <c r="B16" s="619" t="s">
        <v>255</v>
      </c>
      <c r="C16" s="620"/>
      <c r="D16" s="620"/>
      <c r="E16" s="620"/>
      <c r="F16" s="620"/>
      <c r="G16" s="620"/>
      <c r="H16" s="620"/>
      <c r="I16" s="620"/>
      <c r="J16" s="620"/>
      <c r="K16" s="620"/>
      <c r="L16" s="620"/>
      <c r="M16" s="620"/>
      <c r="N16" s="620"/>
      <c r="O16" s="620"/>
      <c r="P16" s="620"/>
      <c r="Q16" s="621"/>
      <c r="R16" s="622" t="s">
        <v>133</v>
      </c>
      <c r="S16" s="623"/>
      <c r="T16" s="623"/>
      <c r="U16" s="623"/>
      <c r="V16" s="623"/>
      <c r="W16" s="623"/>
      <c r="X16" s="623"/>
      <c r="Y16" s="624"/>
      <c r="Z16" s="625" t="s">
        <v>233</v>
      </c>
      <c r="AA16" s="625"/>
      <c r="AB16" s="625"/>
      <c r="AC16" s="625"/>
      <c r="AD16" s="626" t="s">
        <v>133</v>
      </c>
      <c r="AE16" s="626"/>
      <c r="AF16" s="626"/>
      <c r="AG16" s="626"/>
      <c r="AH16" s="626"/>
      <c r="AI16" s="626"/>
      <c r="AJ16" s="626"/>
      <c r="AK16" s="626"/>
      <c r="AL16" s="627" t="s">
        <v>133</v>
      </c>
      <c r="AM16" s="628"/>
      <c r="AN16" s="628"/>
      <c r="AO16" s="629"/>
      <c r="AP16" s="619" t="s">
        <v>256</v>
      </c>
      <c r="AQ16" s="620"/>
      <c r="AR16" s="620"/>
      <c r="AS16" s="620"/>
      <c r="AT16" s="620"/>
      <c r="AU16" s="620"/>
      <c r="AV16" s="620"/>
      <c r="AW16" s="620"/>
      <c r="AX16" s="620"/>
      <c r="AY16" s="620"/>
      <c r="AZ16" s="620"/>
      <c r="BA16" s="620"/>
      <c r="BB16" s="620"/>
      <c r="BC16" s="620"/>
      <c r="BD16" s="620"/>
      <c r="BE16" s="620"/>
      <c r="BF16" s="621"/>
      <c r="BG16" s="622" t="s">
        <v>133</v>
      </c>
      <c r="BH16" s="623"/>
      <c r="BI16" s="623"/>
      <c r="BJ16" s="623"/>
      <c r="BK16" s="623"/>
      <c r="BL16" s="623"/>
      <c r="BM16" s="623"/>
      <c r="BN16" s="624"/>
      <c r="BO16" s="625" t="s">
        <v>233</v>
      </c>
      <c r="BP16" s="625"/>
      <c r="BQ16" s="625"/>
      <c r="BR16" s="625"/>
      <c r="BS16" s="631" t="s">
        <v>233</v>
      </c>
      <c r="BT16" s="623"/>
      <c r="BU16" s="623"/>
      <c r="BV16" s="623"/>
      <c r="BW16" s="623"/>
      <c r="BX16" s="623"/>
      <c r="BY16" s="623"/>
      <c r="BZ16" s="623"/>
      <c r="CA16" s="623"/>
      <c r="CB16" s="632"/>
      <c r="CD16" s="637" t="s">
        <v>257</v>
      </c>
      <c r="CE16" s="638"/>
      <c r="CF16" s="638"/>
      <c r="CG16" s="638"/>
      <c r="CH16" s="638"/>
      <c r="CI16" s="638"/>
      <c r="CJ16" s="638"/>
      <c r="CK16" s="638"/>
      <c r="CL16" s="638"/>
      <c r="CM16" s="638"/>
      <c r="CN16" s="638"/>
      <c r="CO16" s="638"/>
      <c r="CP16" s="638"/>
      <c r="CQ16" s="639"/>
      <c r="CR16" s="622">
        <v>33824</v>
      </c>
      <c r="CS16" s="623"/>
      <c r="CT16" s="623"/>
      <c r="CU16" s="623"/>
      <c r="CV16" s="623"/>
      <c r="CW16" s="623"/>
      <c r="CX16" s="623"/>
      <c r="CY16" s="624"/>
      <c r="CZ16" s="625">
        <v>0.7</v>
      </c>
      <c r="DA16" s="625"/>
      <c r="DB16" s="625"/>
      <c r="DC16" s="625"/>
      <c r="DD16" s="631" t="s">
        <v>133</v>
      </c>
      <c r="DE16" s="623"/>
      <c r="DF16" s="623"/>
      <c r="DG16" s="623"/>
      <c r="DH16" s="623"/>
      <c r="DI16" s="623"/>
      <c r="DJ16" s="623"/>
      <c r="DK16" s="623"/>
      <c r="DL16" s="623"/>
      <c r="DM16" s="623"/>
      <c r="DN16" s="623"/>
      <c r="DO16" s="623"/>
      <c r="DP16" s="624"/>
      <c r="DQ16" s="631">
        <v>33824</v>
      </c>
      <c r="DR16" s="623"/>
      <c r="DS16" s="623"/>
      <c r="DT16" s="623"/>
      <c r="DU16" s="623"/>
      <c r="DV16" s="623"/>
      <c r="DW16" s="623"/>
      <c r="DX16" s="623"/>
      <c r="DY16" s="623"/>
      <c r="DZ16" s="623"/>
      <c r="EA16" s="623"/>
      <c r="EB16" s="623"/>
      <c r="EC16" s="632"/>
    </row>
    <row r="17" spans="2:133" ht="11.25" customHeight="1" x14ac:dyDescent="0.15">
      <c r="B17" s="619" t="s">
        <v>258</v>
      </c>
      <c r="C17" s="620"/>
      <c r="D17" s="620"/>
      <c r="E17" s="620"/>
      <c r="F17" s="620"/>
      <c r="G17" s="620"/>
      <c r="H17" s="620"/>
      <c r="I17" s="620"/>
      <c r="J17" s="620"/>
      <c r="K17" s="620"/>
      <c r="L17" s="620"/>
      <c r="M17" s="620"/>
      <c r="N17" s="620"/>
      <c r="O17" s="620"/>
      <c r="P17" s="620"/>
      <c r="Q17" s="621"/>
      <c r="R17" s="622">
        <v>979</v>
      </c>
      <c r="S17" s="623"/>
      <c r="T17" s="623"/>
      <c r="U17" s="623"/>
      <c r="V17" s="623"/>
      <c r="W17" s="623"/>
      <c r="X17" s="623"/>
      <c r="Y17" s="624"/>
      <c r="Z17" s="625">
        <v>0</v>
      </c>
      <c r="AA17" s="625"/>
      <c r="AB17" s="625"/>
      <c r="AC17" s="625"/>
      <c r="AD17" s="626">
        <v>979</v>
      </c>
      <c r="AE17" s="626"/>
      <c r="AF17" s="626"/>
      <c r="AG17" s="626"/>
      <c r="AH17" s="626"/>
      <c r="AI17" s="626"/>
      <c r="AJ17" s="626"/>
      <c r="AK17" s="626"/>
      <c r="AL17" s="627">
        <v>0</v>
      </c>
      <c r="AM17" s="628"/>
      <c r="AN17" s="628"/>
      <c r="AO17" s="629"/>
      <c r="AP17" s="619" t="s">
        <v>259</v>
      </c>
      <c r="AQ17" s="620"/>
      <c r="AR17" s="620"/>
      <c r="AS17" s="620"/>
      <c r="AT17" s="620"/>
      <c r="AU17" s="620"/>
      <c r="AV17" s="620"/>
      <c r="AW17" s="620"/>
      <c r="AX17" s="620"/>
      <c r="AY17" s="620"/>
      <c r="AZ17" s="620"/>
      <c r="BA17" s="620"/>
      <c r="BB17" s="620"/>
      <c r="BC17" s="620"/>
      <c r="BD17" s="620"/>
      <c r="BE17" s="620"/>
      <c r="BF17" s="621"/>
      <c r="BG17" s="622" t="s">
        <v>133</v>
      </c>
      <c r="BH17" s="623"/>
      <c r="BI17" s="623"/>
      <c r="BJ17" s="623"/>
      <c r="BK17" s="623"/>
      <c r="BL17" s="623"/>
      <c r="BM17" s="623"/>
      <c r="BN17" s="624"/>
      <c r="BO17" s="625" t="s">
        <v>133</v>
      </c>
      <c r="BP17" s="625"/>
      <c r="BQ17" s="625"/>
      <c r="BR17" s="625"/>
      <c r="BS17" s="631" t="s">
        <v>233</v>
      </c>
      <c r="BT17" s="623"/>
      <c r="BU17" s="623"/>
      <c r="BV17" s="623"/>
      <c r="BW17" s="623"/>
      <c r="BX17" s="623"/>
      <c r="BY17" s="623"/>
      <c r="BZ17" s="623"/>
      <c r="CA17" s="623"/>
      <c r="CB17" s="632"/>
      <c r="CD17" s="637" t="s">
        <v>260</v>
      </c>
      <c r="CE17" s="638"/>
      <c r="CF17" s="638"/>
      <c r="CG17" s="638"/>
      <c r="CH17" s="638"/>
      <c r="CI17" s="638"/>
      <c r="CJ17" s="638"/>
      <c r="CK17" s="638"/>
      <c r="CL17" s="638"/>
      <c r="CM17" s="638"/>
      <c r="CN17" s="638"/>
      <c r="CO17" s="638"/>
      <c r="CP17" s="638"/>
      <c r="CQ17" s="639"/>
      <c r="CR17" s="622">
        <v>518400</v>
      </c>
      <c r="CS17" s="623"/>
      <c r="CT17" s="623"/>
      <c r="CU17" s="623"/>
      <c r="CV17" s="623"/>
      <c r="CW17" s="623"/>
      <c r="CX17" s="623"/>
      <c r="CY17" s="624"/>
      <c r="CZ17" s="625">
        <v>10</v>
      </c>
      <c r="DA17" s="625"/>
      <c r="DB17" s="625"/>
      <c r="DC17" s="625"/>
      <c r="DD17" s="631" t="s">
        <v>233</v>
      </c>
      <c r="DE17" s="623"/>
      <c r="DF17" s="623"/>
      <c r="DG17" s="623"/>
      <c r="DH17" s="623"/>
      <c r="DI17" s="623"/>
      <c r="DJ17" s="623"/>
      <c r="DK17" s="623"/>
      <c r="DL17" s="623"/>
      <c r="DM17" s="623"/>
      <c r="DN17" s="623"/>
      <c r="DO17" s="623"/>
      <c r="DP17" s="624"/>
      <c r="DQ17" s="631">
        <v>476451</v>
      </c>
      <c r="DR17" s="623"/>
      <c r="DS17" s="623"/>
      <c r="DT17" s="623"/>
      <c r="DU17" s="623"/>
      <c r="DV17" s="623"/>
      <c r="DW17" s="623"/>
      <c r="DX17" s="623"/>
      <c r="DY17" s="623"/>
      <c r="DZ17" s="623"/>
      <c r="EA17" s="623"/>
      <c r="EB17" s="623"/>
      <c r="EC17" s="632"/>
    </row>
    <row r="18" spans="2:133" ht="11.25" customHeight="1" x14ac:dyDescent="0.15">
      <c r="B18" s="619" t="s">
        <v>261</v>
      </c>
      <c r="C18" s="620"/>
      <c r="D18" s="620"/>
      <c r="E18" s="620"/>
      <c r="F18" s="620"/>
      <c r="G18" s="620"/>
      <c r="H18" s="620"/>
      <c r="I18" s="620"/>
      <c r="J18" s="620"/>
      <c r="K18" s="620"/>
      <c r="L18" s="620"/>
      <c r="M18" s="620"/>
      <c r="N18" s="620"/>
      <c r="O18" s="620"/>
      <c r="P18" s="620"/>
      <c r="Q18" s="621"/>
      <c r="R18" s="622">
        <v>2977771</v>
      </c>
      <c r="S18" s="623"/>
      <c r="T18" s="623"/>
      <c r="U18" s="623"/>
      <c r="V18" s="623"/>
      <c r="W18" s="623"/>
      <c r="X18" s="623"/>
      <c r="Y18" s="624"/>
      <c r="Z18" s="625">
        <v>54.1</v>
      </c>
      <c r="AA18" s="625"/>
      <c r="AB18" s="625"/>
      <c r="AC18" s="625"/>
      <c r="AD18" s="626">
        <v>2760191</v>
      </c>
      <c r="AE18" s="626"/>
      <c r="AF18" s="626"/>
      <c r="AG18" s="626"/>
      <c r="AH18" s="626"/>
      <c r="AI18" s="626"/>
      <c r="AJ18" s="626"/>
      <c r="AK18" s="626"/>
      <c r="AL18" s="627">
        <v>81.5</v>
      </c>
      <c r="AM18" s="628"/>
      <c r="AN18" s="628"/>
      <c r="AO18" s="629"/>
      <c r="AP18" s="619" t="s">
        <v>262</v>
      </c>
      <c r="AQ18" s="620"/>
      <c r="AR18" s="620"/>
      <c r="AS18" s="620"/>
      <c r="AT18" s="620"/>
      <c r="AU18" s="620"/>
      <c r="AV18" s="620"/>
      <c r="AW18" s="620"/>
      <c r="AX18" s="620"/>
      <c r="AY18" s="620"/>
      <c r="AZ18" s="620"/>
      <c r="BA18" s="620"/>
      <c r="BB18" s="620"/>
      <c r="BC18" s="620"/>
      <c r="BD18" s="620"/>
      <c r="BE18" s="620"/>
      <c r="BF18" s="621"/>
      <c r="BG18" s="622" t="s">
        <v>133</v>
      </c>
      <c r="BH18" s="623"/>
      <c r="BI18" s="623"/>
      <c r="BJ18" s="623"/>
      <c r="BK18" s="623"/>
      <c r="BL18" s="623"/>
      <c r="BM18" s="623"/>
      <c r="BN18" s="624"/>
      <c r="BO18" s="625" t="s">
        <v>133</v>
      </c>
      <c r="BP18" s="625"/>
      <c r="BQ18" s="625"/>
      <c r="BR18" s="625"/>
      <c r="BS18" s="631" t="s">
        <v>133</v>
      </c>
      <c r="BT18" s="623"/>
      <c r="BU18" s="623"/>
      <c r="BV18" s="623"/>
      <c r="BW18" s="623"/>
      <c r="BX18" s="623"/>
      <c r="BY18" s="623"/>
      <c r="BZ18" s="623"/>
      <c r="CA18" s="623"/>
      <c r="CB18" s="632"/>
      <c r="CD18" s="637" t="s">
        <v>263</v>
      </c>
      <c r="CE18" s="638"/>
      <c r="CF18" s="638"/>
      <c r="CG18" s="638"/>
      <c r="CH18" s="638"/>
      <c r="CI18" s="638"/>
      <c r="CJ18" s="638"/>
      <c r="CK18" s="638"/>
      <c r="CL18" s="638"/>
      <c r="CM18" s="638"/>
      <c r="CN18" s="638"/>
      <c r="CO18" s="638"/>
      <c r="CP18" s="638"/>
      <c r="CQ18" s="639"/>
      <c r="CR18" s="622" t="s">
        <v>133</v>
      </c>
      <c r="CS18" s="623"/>
      <c r="CT18" s="623"/>
      <c r="CU18" s="623"/>
      <c r="CV18" s="623"/>
      <c r="CW18" s="623"/>
      <c r="CX18" s="623"/>
      <c r="CY18" s="624"/>
      <c r="CZ18" s="625" t="s">
        <v>133</v>
      </c>
      <c r="DA18" s="625"/>
      <c r="DB18" s="625"/>
      <c r="DC18" s="625"/>
      <c r="DD18" s="631" t="s">
        <v>133</v>
      </c>
      <c r="DE18" s="623"/>
      <c r="DF18" s="623"/>
      <c r="DG18" s="623"/>
      <c r="DH18" s="623"/>
      <c r="DI18" s="623"/>
      <c r="DJ18" s="623"/>
      <c r="DK18" s="623"/>
      <c r="DL18" s="623"/>
      <c r="DM18" s="623"/>
      <c r="DN18" s="623"/>
      <c r="DO18" s="623"/>
      <c r="DP18" s="624"/>
      <c r="DQ18" s="631" t="s">
        <v>133</v>
      </c>
      <c r="DR18" s="623"/>
      <c r="DS18" s="623"/>
      <c r="DT18" s="623"/>
      <c r="DU18" s="623"/>
      <c r="DV18" s="623"/>
      <c r="DW18" s="623"/>
      <c r="DX18" s="623"/>
      <c r="DY18" s="623"/>
      <c r="DZ18" s="623"/>
      <c r="EA18" s="623"/>
      <c r="EB18" s="623"/>
      <c r="EC18" s="632"/>
    </row>
    <row r="19" spans="2:133" ht="11.25" customHeight="1" x14ac:dyDescent="0.15">
      <c r="B19" s="619" t="s">
        <v>264</v>
      </c>
      <c r="C19" s="620"/>
      <c r="D19" s="620"/>
      <c r="E19" s="620"/>
      <c r="F19" s="620"/>
      <c r="G19" s="620"/>
      <c r="H19" s="620"/>
      <c r="I19" s="620"/>
      <c r="J19" s="620"/>
      <c r="K19" s="620"/>
      <c r="L19" s="620"/>
      <c r="M19" s="620"/>
      <c r="N19" s="620"/>
      <c r="O19" s="620"/>
      <c r="P19" s="620"/>
      <c r="Q19" s="621"/>
      <c r="R19" s="622">
        <v>2760191</v>
      </c>
      <c r="S19" s="623"/>
      <c r="T19" s="623"/>
      <c r="U19" s="623"/>
      <c r="V19" s="623"/>
      <c r="W19" s="623"/>
      <c r="X19" s="623"/>
      <c r="Y19" s="624"/>
      <c r="Z19" s="625">
        <v>50.1</v>
      </c>
      <c r="AA19" s="625"/>
      <c r="AB19" s="625"/>
      <c r="AC19" s="625"/>
      <c r="AD19" s="626">
        <v>2760191</v>
      </c>
      <c r="AE19" s="626"/>
      <c r="AF19" s="626"/>
      <c r="AG19" s="626"/>
      <c r="AH19" s="626"/>
      <c r="AI19" s="626"/>
      <c r="AJ19" s="626"/>
      <c r="AK19" s="626"/>
      <c r="AL19" s="627">
        <v>81.5</v>
      </c>
      <c r="AM19" s="628"/>
      <c r="AN19" s="628"/>
      <c r="AO19" s="629"/>
      <c r="AP19" s="619" t="s">
        <v>265</v>
      </c>
      <c r="AQ19" s="620"/>
      <c r="AR19" s="620"/>
      <c r="AS19" s="620"/>
      <c r="AT19" s="620"/>
      <c r="AU19" s="620"/>
      <c r="AV19" s="620"/>
      <c r="AW19" s="620"/>
      <c r="AX19" s="620"/>
      <c r="AY19" s="620"/>
      <c r="AZ19" s="620"/>
      <c r="BA19" s="620"/>
      <c r="BB19" s="620"/>
      <c r="BC19" s="620"/>
      <c r="BD19" s="620"/>
      <c r="BE19" s="620"/>
      <c r="BF19" s="621"/>
      <c r="BG19" s="622" t="s">
        <v>133</v>
      </c>
      <c r="BH19" s="623"/>
      <c r="BI19" s="623"/>
      <c r="BJ19" s="623"/>
      <c r="BK19" s="623"/>
      <c r="BL19" s="623"/>
      <c r="BM19" s="623"/>
      <c r="BN19" s="624"/>
      <c r="BO19" s="625" t="s">
        <v>133</v>
      </c>
      <c r="BP19" s="625"/>
      <c r="BQ19" s="625"/>
      <c r="BR19" s="625"/>
      <c r="BS19" s="631" t="s">
        <v>233</v>
      </c>
      <c r="BT19" s="623"/>
      <c r="BU19" s="623"/>
      <c r="BV19" s="623"/>
      <c r="BW19" s="623"/>
      <c r="BX19" s="623"/>
      <c r="BY19" s="623"/>
      <c r="BZ19" s="623"/>
      <c r="CA19" s="623"/>
      <c r="CB19" s="632"/>
      <c r="CD19" s="637" t="s">
        <v>266</v>
      </c>
      <c r="CE19" s="638"/>
      <c r="CF19" s="638"/>
      <c r="CG19" s="638"/>
      <c r="CH19" s="638"/>
      <c r="CI19" s="638"/>
      <c r="CJ19" s="638"/>
      <c r="CK19" s="638"/>
      <c r="CL19" s="638"/>
      <c r="CM19" s="638"/>
      <c r="CN19" s="638"/>
      <c r="CO19" s="638"/>
      <c r="CP19" s="638"/>
      <c r="CQ19" s="639"/>
      <c r="CR19" s="622" t="s">
        <v>233</v>
      </c>
      <c r="CS19" s="623"/>
      <c r="CT19" s="623"/>
      <c r="CU19" s="623"/>
      <c r="CV19" s="623"/>
      <c r="CW19" s="623"/>
      <c r="CX19" s="623"/>
      <c r="CY19" s="624"/>
      <c r="CZ19" s="625" t="s">
        <v>133</v>
      </c>
      <c r="DA19" s="625"/>
      <c r="DB19" s="625"/>
      <c r="DC19" s="625"/>
      <c r="DD19" s="631" t="s">
        <v>233</v>
      </c>
      <c r="DE19" s="623"/>
      <c r="DF19" s="623"/>
      <c r="DG19" s="623"/>
      <c r="DH19" s="623"/>
      <c r="DI19" s="623"/>
      <c r="DJ19" s="623"/>
      <c r="DK19" s="623"/>
      <c r="DL19" s="623"/>
      <c r="DM19" s="623"/>
      <c r="DN19" s="623"/>
      <c r="DO19" s="623"/>
      <c r="DP19" s="624"/>
      <c r="DQ19" s="631" t="s">
        <v>233</v>
      </c>
      <c r="DR19" s="623"/>
      <c r="DS19" s="623"/>
      <c r="DT19" s="623"/>
      <c r="DU19" s="623"/>
      <c r="DV19" s="623"/>
      <c r="DW19" s="623"/>
      <c r="DX19" s="623"/>
      <c r="DY19" s="623"/>
      <c r="DZ19" s="623"/>
      <c r="EA19" s="623"/>
      <c r="EB19" s="623"/>
      <c r="EC19" s="632"/>
    </row>
    <row r="20" spans="2:133" ht="11.25" customHeight="1" x14ac:dyDescent="0.15">
      <c r="B20" s="619" t="s">
        <v>267</v>
      </c>
      <c r="C20" s="620"/>
      <c r="D20" s="620"/>
      <c r="E20" s="620"/>
      <c r="F20" s="620"/>
      <c r="G20" s="620"/>
      <c r="H20" s="620"/>
      <c r="I20" s="620"/>
      <c r="J20" s="620"/>
      <c r="K20" s="620"/>
      <c r="L20" s="620"/>
      <c r="M20" s="620"/>
      <c r="N20" s="620"/>
      <c r="O20" s="620"/>
      <c r="P20" s="620"/>
      <c r="Q20" s="621"/>
      <c r="R20" s="622">
        <v>217580</v>
      </c>
      <c r="S20" s="623"/>
      <c r="T20" s="623"/>
      <c r="U20" s="623"/>
      <c r="V20" s="623"/>
      <c r="W20" s="623"/>
      <c r="X20" s="623"/>
      <c r="Y20" s="624"/>
      <c r="Z20" s="625">
        <v>4</v>
      </c>
      <c r="AA20" s="625"/>
      <c r="AB20" s="625"/>
      <c r="AC20" s="625"/>
      <c r="AD20" s="626" t="s">
        <v>233</v>
      </c>
      <c r="AE20" s="626"/>
      <c r="AF20" s="626"/>
      <c r="AG20" s="626"/>
      <c r="AH20" s="626"/>
      <c r="AI20" s="626"/>
      <c r="AJ20" s="626"/>
      <c r="AK20" s="626"/>
      <c r="AL20" s="627" t="s">
        <v>233</v>
      </c>
      <c r="AM20" s="628"/>
      <c r="AN20" s="628"/>
      <c r="AO20" s="629"/>
      <c r="AP20" s="619" t="s">
        <v>268</v>
      </c>
      <c r="AQ20" s="620"/>
      <c r="AR20" s="620"/>
      <c r="AS20" s="620"/>
      <c r="AT20" s="620"/>
      <c r="AU20" s="620"/>
      <c r="AV20" s="620"/>
      <c r="AW20" s="620"/>
      <c r="AX20" s="620"/>
      <c r="AY20" s="620"/>
      <c r="AZ20" s="620"/>
      <c r="BA20" s="620"/>
      <c r="BB20" s="620"/>
      <c r="BC20" s="620"/>
      <c r="BD20" s="620"/>
      <c r="BE20" s="620"/>
      <c r="BF20" s="621"/>
      <c r="BG20" s="622" t="s">
        <v>233</v>
      </c>
      <c r="BH20" s="623"/>
      <c r="BI20" s="623"/>
      <c r="BJ20" s="623"/>
      <c r="BK20" s="623"/>
      <c r="BL20" s="623"/>
      <c r="BM20" s="623"/>
      <c r="BN20" s="624"/>
      <c r="BO20" s="625" t="s">
        <v>233</v>
      </c>
      <c r="BP20" s="625"/>
      <c r="BQ20" s="625"/>
      <c r="BR20" s="625"/>
      <c r="BS20" s="631" t="s">
        <v>233</v>
      </c>
      <c r="BT20" s="623"/>
      <c r="BU20" s="623"/>
      <c r="BV20" s="623"/>
      <c r="BW20" s="623"/>
      <c r="BX20" s="623"/>
      <c r="BY20" s="623"/>
      <c r="BZ20" s="623"/>
      <c r="CA20" s="623"/>
      <c r="CB20" s="632"/>
      <c r="CD20" s="637" t="s">
        <v>269</v>
      </c>
      <c r="CE20" s="638"/>
      <c r="CF20" s="638"/>
      <c r="CG20" s="638"/>
      <c r="CH20" s="638"/>
      <c r="CI20" s="638"/>
      <c r="CJ20" s="638"/>
      <c r="CK20" s="638"/>
      <c r="CL20" s="638"/>
      <c r="CM20" s="638"/>
      <c r="CN20" s="638"/>
      <c r="CO20" s="638"/>
      <c r="CP20" s="638"/>
      <c r="CQ20" s="639"/>
      <c r="CR20" s="622">
        <v>5167627</v>
      </c>
      <c r="CS20" s="623"/>
      <c r="CT20" s="623"/>
      <c r="CU20" s="623"/>
      <c r="CV20" s="623"/>
      <c r="CW20" s="623"/>
      <c r="CX20" s="623"/>
      <c r="CY20" s="624"/>
      <c r="CZ20" s="625">
        <v>100</v>
      </c>
      <c r="DA20" s="625"/>
      <c r="DB20" s="625"/>
      <c r="DC20" s="625"/>
      <c r="DD20" s="631">
        <v>942092</v>
      </c>
      <c r="DE20" s="623"/>
      <c r="DF20" s="623"/>
      <c r="DG20" s="623"/>
      <c r="DH20" s="623"/>
      <c r="DI20" s="623"/>
      <c r="DJ20" s="623"/>
      <c r="DK20" s="623"/>
      <c r="DL20" s="623"/>
      <c r="DM20" s="623"/>
      <c r="DN20" s="623"/>
      <c r="DO20" s="623"/>
      <c r="DP20" s="624"/>
      <c r="DQ20" s="631">
        <v>3826419</v>
      </c>
      <c r="DR20" s="623"/>
      <c r="DS20" s="623"/>
      <c r="DT20" s="623"/>
      <c r="DU20" s="623"/>
      <c r="DV20" s="623"/>
      <c r="DW20" s="623"/>
      <c r="DX20" s="623"/>
      <c r="DY20" s="623"/>
      <c r="DZ20" s="623"/>
      <c r="EA20" s="623"/>
      <c r="EB20" s="623"/>
      <c r="EC20" s="632"/>
    </row>
    <row r="21" spans="2:133" ht="11.25" customHeight="1" x14ac:dyDescent="0.15">
      <c r="B21" s="619" t="s">
        <v>270</v>
      </c>
      <c r="C21" s="620"/>
      <c r="D21" s="620"/>
      <c r="E21" s="620"/>
      <c r="F21" s="620"/>
      <c r="G21" s="620"/>
      <c r="H21" s="620"/>
      <c r="I21" s="620"/>
      <c r="J21" s="620"/>
      <c r="K21" s="620"/>
      <c r="L21" s="620"/>
      <c r="M21" s="620"/>
      <c r="N21" s="620"/>
      <c r="O21" s="620"/>
      <c r="P21" s="620"/>
      <c r="Q21" s="621"/>
      <c r="R21" s="622" t="s">
        <v>133</v>
      </c>
      <c r="S21" s="623"/>
      <c r="T21" s="623"/>
      <c r="U21" s="623"/>
      <c r="V21" s="623"/>
      <c r="W21" s="623"/>
      <c r="X21" s="623"/>
      <c r="Y21" s="624"/>
      <c r="Z21" s="625" t="s">
        <v>233</v>
      </c>
      <c r="AA21" s="625"/>
      <c r="AB21" s="625"/>
      <c r="AC21" s="625"/>
      <c r="AD21" s="626" t="s">
        <v>133</v>
      </c>
      <c r="AE21" s="626"/>
      <c r="AF21" s="626"/>
      <c r="AG21" s="626"/>
      <c r="AH21" s="626"/>
      <c r="AI21" s="626"/>
      <c r="AJ21" s="626"/>
      <c r="AK21" s="626"/>
      <c r="AL21" s="627" t="s">
        <v>133</v>
      </c>
      <c r="AM21" s="628"/>
      <c r="AN21" s="628"/>
      <c r="AO21" s="629"/>
      <c r="AP21" s="640" t="s">
        <v>271</v>
      </c>
      <c r="AQ21" s="641"/>
      <c r="AR21" s="641"/>
      <c r="AS21" s="641"/>
      <c r="AT21" s="641"/>
      <c r="AU21" s="641"/>
      <c r="AV21" s="641"/>
      <c r="AW21" s="641"/>
      <c r="AX21" s="641"/>
      <c r="AY21" s="641"/>
      <c r="AZ21" s="641"/>
      <c r="BA21" s="641"/>
      <c r="BB21" s="641"/>
      <c r="BC21" s="641"/>
      <c r="BD21" s="641"/>
      <c r="BE21" s="641"/>
      <c r="BF21" s="642"/>
      <c r="BG21" s="622" t="s">
        <v>133</v>
      </c>
      <c r="BH21" s="623"/>
      <c r="BI21" s="623"/>
      <c r="BJ21" s="623"/>
      <c r="BK21" s="623"/>
      <c r="BL21" s="623"/>
      <c r="BM21" s="623"/>
      <c r="BN21" s="624"/>
      <c r="BO21" s="625" t="s">
        <v>133</v>
      </c>
      <c r="BP21" s="625"/>
      <c r="BQ21" s="625"/>
      <c r="BR21" s="625"/>
      <c r="BS21" s="631" t="s">
        <v>233</v>
      </c>
      <c r="BT21" s="623"/>
      <c r="BU21" s="623"/>
      <c r="BV21" s="623"/>
      <c r="BW21" s="623"/>
      <c r="BX21" s="623"/>
      <c r="BY21" s="623"/>
      <c r="BZ21" s="623"/>
      <c r="CA21" s="623"/>
      <c r="CB21" s="632"/>
      <c r="CD21" s="646"/>
      <c r="CE21" s="647"/>
      <c r="CF21" s="647"/>
      <c r="CG21" s="647"/>
      <c r="CH21" s="647"/>
      <c r="CI21" s="647"/>
      <c r="CJ21" s="647"/>
      <c r="CK21" s="647"/>
      <c r="CL21" s="647"/>
      <c r="CM21" s="647"/>
      <c r="CN21" s="647"/>
      <c r="CO21" s="647"/>
      <c r="CP21" s="647"/>
      <c r="CQ21" s="648"/>
      <c r="CR21" s="649"/>
      <c r="CS21" s="644"/>
      <c r="CT21" s="644"/>
      <c r="CU21" s="644"/>
      <c r="CV21" s="644"/>
      <c r="CW21" s="644"/>
      <c r="CX21" s="644"/>
      <c r="CY21" s="650"/>
      <c r="CZ21" s="651"/>
      <c r="DA21" s="651"/>
      <c r="DB21" s="651"/>
      <c r="DC21" s="651"/>
      <c r="DD21" s="643"/>
      <c r="DE21" s="644"/>
      <c r="DF21" s="644"/>
      <c r="DG21" s="644"/>
      <c r="DH21" s="644"/>
      <c r="DI21" s="644"/>
      <c r="DJ21" s="644"/>
      <c r="DK21" s="644"/>
      <c r="DL21" s="644"/>
      <c r="DM21" s="644"/>
      <c r="DN21" s="644"/>
      <c r="DO21" s="644"/>
      <c r="DP21" s="650"/>
      <c r="DQ21" s="643"/>
      <c r="DR21" s="644"/>
      <c r="DS21" s="644"/>
      <c r="DT21" s="644"/>
      <c r="DU21" s="644"/>
      <c r="DV21" s="644"/>
      <c r="DW21" s="644"/>
      <c r="DX21" s="644"/>
      <c r="DY21" s="644"/>
      <c r="DZ21" s="644"/>
      <c r="EA21" s="644"/>
      <c r="EB21" s="644"/>
      <c r="EC21" s="645"/>
    </row>
    <row r="22" spans="2:133" ht="11.25" customHeight="1" x14ac:dyDescent="0.15">
      <c r="B22" s="619" t="s">
        <v>272</v>
      </c>
      <c r="C22" s="620"/>
      <c r="D22" s="620"/>
      <c r="E22" s="620"/>
      <c r="F22" s="620"/>
      <c r="G22" s="620"/>
      <c r="H22" s="620"/>
      <c r="I22" s="620"/>
      <c r="J22" s="620"/>
      <c r="K22" s="620"/>
      <c r="L22" s="620"/>
      <c r="M22" s="620"/>
      <c r="N22" s="620"/>
      <c r="O22" s="620"/>
      <c r="P22" s="620"/>
      <c r="Q22" s="621"/>
      <c r="R22" s="622">
        <v>3601683</v>
      </c>
      <c r="S22" s="623"/>
      <c r="T22" s="623"/>
      <c r="U22" s="623"/>
      <c r="V22" s="623"/>
      <c r="W22" s="623"/>
      <c r="X22" s="623"/>
      <c r="Y22" s="624"/>
      <c r="Z22" s="625">
        <v>65.400000000000006</v>
      </c>
      <c r="AA22" s="625"/>
      <c r="AB22" s="625"/>
      <c r="AC22" s="625"/>
      <c r="AD22" s="626">
        <v>3384103</v>
      </c>
      <c r="AE22" s="626"/>
      <c r="AF22" s="626"/>
      <c r="AG22" s="626"/>
      <c r="AH22" s="626"/>
      <c r="AI22" s="626"/>
      <c r="AJ22" s="626"/>
      <c r="AK22" s="626"/>
      <c r="AL22" s="627">
        <v>100</v>
      </c>
      <c r="AM22" s="628"/>
      <c r="AN22" s="628"/>
      <c r="AO22" s="629"/>
      <c r="AP22" s="640" t="s">
        <v>273</v>
      </c>
      <c r="AQ22" s="641"/>
      <c r="AR22" s="641"/>
      <c r="AS22" s="641"/>
      <c r="AT22" s="641"/>
      <c r="AU22" s="641"/>
      <c r="AV22" s="641"/>
      <c r="AW22" s="641"/>
      <c r="AX22" s="641"/>
      <c r="AY22" s="641"/>
      <c r="AZ22" s="641"/>
      <c r="BA22" s="641"/>
      <c r="BB22" s="641"/>
      <c r="BC22" s="641"/>
      <c r="BD22" s="641"/>
      <c r="BE22" s="641"/>
      <c r="BF22" s="642"/>
      <c r="BG22" s="622" t="s">
        <v>133</v>
      </c>
      <c r="BH22" s="623"/>
      <c r="BI22" s="623"/>
      <c r="BJ22" s="623"/>
      <c r="BK22" s="623"/>
      <c r="BL22" s="623"/>
      <c r="BM22" s="623"/>
      <c r="BN22" s="624"/>
      <c r="BO22" s="625" t="s">
        <v>233</v>
      </c>
      <c r="BP22" s="625"/>
      <c r="BQ22" s="625"/>
      <c r="BR22" s="625"/>
      <c r="BS22" s="631" t="s">
        <v>133</v>
      </c>
      <c r="BT22" s="623"/>
      <c r="BU22" s="623"/>
      <c r="BV22" s="623"/>
      <c r="BW22" s="623"/>
      <c r="BX22" s="623"/>
      <c r="BY22" s="623"/>
      <c r="BZ22" s="623"/>
      <c r="CA22" s="623"/>
      <c r="CB22" s="632"/>
      <c r="CD22" s="604" t="s">
        <v>274</v>
      </c>
      <c r="CE22" s="605"/>
      <c r="CF22" s="605"/>
      <c r="CG22" s="605"/>
      <c r="CH22" s="605"/>
      <c r="CI22" s="605"/>
      <c r="CJ22" s="605"/>
      <c r="CK22" s="605"/>
      <c r="CL22" s="605"/>
      <c r="CM22" s="605"/>
      <c r="CN22" s="605"/>
      <c r="CO22" s="605"/>
      <c r="CP22" s="605"/>
      <c r="CQ22" s="605"/>
      <c r="CR22" s="605"/>
      <c r="CS22" s="605"/>
      <c r="CT22" s="605"/>
      <c r="CU22" s="605"/>
      <c r="CV22" s="605"/>
      <c r="CW22" s="605"/>
      <c r="CX22" s="605"/>
      <c r="CY22" s="605"/>
      <c r="CZ22" s="605"/>
      <c r="DA22" s="605"/>
      <c r="DB22" s="605"/>
      <c r="DC22" s="605"/>
      <c r="DD22" s="605"/>
      <c r="DE22" s="605"/>
      <c r="DF22" s="605"/>
      <c r="DG22" s="605"/>
      <c r="DH22" s="605"/>
      <c r="DI22" s="605"/>
      <c r="DJ22" s="605"/>
      <c r="DK22" s="605"/>
      <c r="DL22" s="605"/>
      <c r="DM22" s="605"/>
      <c r="DN22" s="605"/>
      <c r="DO22" s="605"/>
      <c r="DP22" s="605"/>
      <c r="DQ22" s="605"/>
      <c r="DR22" s="605"/>
      <c r="DS22" s="605"/>
      <c r="DT22" s="605"/>
      <c r="DU22" s="605"/>
      <c r="DV22" s="605"/>
      <c r="DW22" s="605"/>
      <c r="DX22" s="605"/>
      <c r="DY22" s="605"/>
      <c r="DZ22" s="605"/>
      <c r="EA22" s="605"/>
      <c r="EB22" s="605"/>
      <c r="EC22" s="606"/>
    </row>
    <row r="23" spans="2:133" ht="11.25" customHeight="1" x14ac:dyDescent="0.15">
      <c r="B23" s="619" t="s">
        <v>275</v>
      </c>
      <c r="C23" s="620"/>
      <c r="D23" s="620"/>
      <c r="E23" s="620"/>
      <c r="F23" s="620"/>
      <c r="G23" s="620"/>
      <c r="H23" s="620"/>
      <c r="I23" s="620"/>
      <c r="J23" s="620"/>
      <c r="K23" s="620"/>
      <c r="L23" s="620"/>
      <c r="M23" s="620"/>
      <c r="N23" s="620"/>
      <c r="O23" s="620"/>
      <c r="P23" s="620"/>
      <c r="Q23" s="621"/>
      <c r="R23" s="622">
        <v>703</v>
      </c>
      <c r="S23" s="623"/>
      <c r="T23" s="623"/>
      <c r="U23" s="623"/>
      <c r="V23" s="623"/>
      <c r="W23" s="623"/>
      <c r="X23" s="623"/>
      <c r="Y23" s="624"/>
      <c r="Z23" s="625">
        <v>0</v>
      </c>
      <c r="AA23" s="625"/>
      <c r="AB23" s="625"/>
      <c r="AC23" s="625"/>
      <c r="AD23" s="626">
        <v>703</v>
      </c>
      <c r="AE23" s="626"/>
      <c r="AF23" s="626"/>
      <c r="AG23" s="626"/>
      <c r="AH23" s="626"/>
      <c r="AI23" s="626"/>
      <c r="AJ23" s="626"/>
      <c r="AK23" s="626"/>
      <c r="AL23" s="627">
        <v>0</v>
      </c>
      <c r="AM23" s="628"/>
      <c r="AN23" s="628"/>
      <c r="AO23" s="629"/>
      <c r="AP23" s="640" t="s">
        <v>276</v>
      </c>
      <c r="AQ23" s="641"/>
      <c r="AR23" s="641"/>
      <c r="AS23" s="641"/>
      <c r="AT23" s="641"/>
      <c r="AU23" s="641"/>
      <c r="AV23" s="641"/>
      <c r="AW23" s="641"/>
      <c r="AX23" s="641"/>
      <c r="AY23" s="641"/>
      <c r="AZ23" s="641"/>
      <c r="BA23" s="641"/>
      <c r="BB23" s="641"/>
      <c r="BC23" s="641"/>
      <c r="BD23" s="641"/>
      <c r="BE23" s="641"/>
      <c r="BF23" s="642"/>
      <c r="BG23" s="622" t="s">
        <v>133</v>
      </c>
      <c r="BH23" s="623"/>
      <c r="BI23" s="623"/>
      <c r="BJ23" s="623"/>
      <c r="BK23" s="623"/>
      <c r="BL23" s="623"/>
      <c r="BM23" s="623"/>
      <c r="BN23" s="624"/>
      <c r="BO23" s="625" t="s">
        <v>233</v>
      </c>
      <c r="BP23" s="625"/>
      <c r="BQ23" s="625"/>
      <c r="BR23" s="625"/>
      <c r="BS23" s="631" t="s">
        <v>133</v>
      </c>
      <c r="BT23" s="623"/>
      <c r="BU23" s="623"/>
      <c r="BV23" s="623"/>
      <c r="BW23" s="623"/>
      <c r="BX23" s="623"/>
      <c r="BY23" s="623"/>
      <c r="BZ23" s="623"/>
      <c r="CA23" s="623"/>
      <c r="CB23" s="632"/>
      <c r="CD23" s="604" t="s">
        <v>215</v>
      </c>
      <c r="CE23" s="605"/>
      <c r="CF23" s="605"/>
      <c r="CG23" s="605"/>
      <c r="CH23" s="605"/>
      <c r="CI23" s="605"/>
      <c r="CJ23" s="605"/>
      <c r="CK23" s="605"/>
      <c r="CL23" s="605"/>
      <c r="CM23" s="605"/>
      <c r="CN23" s="605"/>
      <c r="CO23" s="605"/>
      <c r="CP23" s="605"/>
      <c r="CQ23" s="606"/>
      <c r="CR23" s="604" t="s">
        <v>277</v>
      </c>
      <c r="CS23" s="605"/>
      <c r="CT23" s="605"/>
      <c r="CU23" s="605"/>
      <c r="CV23" s="605"/>
      <c r="CW23" s="605"/>
      <c r="CX23" s="605"/>
      <c r="CY23" s="606"/>
      <c r="CZ23" s="604" t="s">
        <v>278</v>
      </c>
      <c r="DA23" s="605"/>
      <c r="DB23" s="605"/>
      <c r="DC23" s="606"/>
      <c r="DD23" s="604" t="s">
        <v>279</v>
      </c>
      <c r="DE23" s="605"/>
      <c r="DF23" s="605"/>
      <c r="DG23" s="605"/>
      <c r="DH23" s="605"/>
      <c r="DI23" s="605"/>
      <c r="DJ23" s="605"/>
      <c r="DK23" s="606"/>
      <c r="DL23" s="652" t="s">
        <v>280</v>
      </c>
      <c r="DM23" s="653"/>
      <c r="DN23" s="653"/>
      <c r="DO23" s="653"/>
      <c r="DP23" s="653"/>
      <c r="DQ23" s="653"/>
      <c r="DR23" s="653"/>
      <c r="DS23" s="653"/>
      <c r="DT23" s="653"/>
      <c r="DU23" s="653"/>
      <c r="DV23" s="654"/>
      <c r="DW23" s="604" t="s">
        <v>281</v>
      </c>
      <c r="DX23" s="605"/>
      <c r="DY23" s="605"/>
      <c r="DZ23" s="605"/>
      <c r="EA23" s="605"/>
      <c r="EB23" s="605"/>
      <c r="EC23" s="606"/>
    </row>
    <row r="24" spans="2:133" ht="11.25" customHeight="1" x14ac:dyDescent="0.15">
      <c r="B24" s="619" t="s">
        <v>282</v>
      </c>
      <c r="C24" s="620"/>
      <c r="D24" s="620"/>
      <c r="E24" s="620"/>
      <c r="F24" s="620"/>
      <c r="G24" s="620"/>
      <c r="H24" s="620"/>
      <c r="I24" s="620"/>
      <c r="J24" s="620"/>
      <c r="K24" s="620"/>
      <c r="L24" s="620"/>
      <c r="M24" s="620"/>
      <c r="N24" s="620"/>
      <c r="O24" s="620"/>
      <c r="P24" s="620"/>
      <c r="Q24" s="621"/>
      <c r="R24" s="622">
        <v>28156</v>
      </c>
      <c r="S24" s="623"/>
      <c r="T24" s="623"/>
      <c r="U24" s="623"/>
      <c r="V24" s="623"/>
      <c r="W24" s="623"/>
      <c r="X24" s="623"/>
      <c r="Y24" s="624"/>
      <c r="Z24" s="625">
        <v>0.5</v>
      </c>
      <c r="AA24" s="625"/>
      <c r="AB24" s="625"/>
      <c r="AC24" s="625"/>
      <c r="AD24" s="626" t="s">
        <v>233</v>
      </c>
      <c r="AE24" s="626"/>
      <c r="AF24" s="626"/>
      <c r="AG24" s="626"/>
      <c r="AH24" s="626"/>
      <c r="AI24" s="626"/>
      <c r="AJ24" s="626"/>
      <c r="AK24" s="626"/>
      <c r="AL24" s="627" t="s">
        <v>133</v>
      </c>
      <c r="AM24" s="628"/>
      <c r="AN24" s="628"/>
      <c r="AO24" s="629"/>
      <c r="AP24" s="640" t="s">
        <v>283</v>
      </c>
      <c r="AQ24" s="641"/>
      <c r="AR24" s="641"/>
      <c r="AS24" s="641"/>
      <c r="AT24" s="641"/>
      <c r="AU24" s="641"/>
      <c r="AV24" s="641"/>
      <c r="AW24" s="641"/>
      <c r="AX24" s="641"/>
      <c r="AY24" s="641"/>
      <c r="AZ24" s="641"/>
      <c r="BA24" s="641"/>
      <c r="BB24" s="641"/>
      <c r="BC24" s="641"/>
      <c r="BD24" s="641"/>
      <c r="BE24" s="641"/>
      <c r="BF24" s="642"/>
      <c r="BG24" s="622" t="s">
        <v>133</v>
      </c>
      <c r="BH24" s="623"/>
      <c r="BI24" s="623"/>
      <c r="BJ24" s="623"/>
      <c r="BK24" s="623"/>
      <c r="BL24" s="623"/>
      <c r="BM24" s="623"/>
      <c r="BN24" s="624"/>
      <c r="BO24" s="625" t="s">
        <v>133</v>
      </c>
      <c r="BP24" s="625"/>
      <c r="BQ24" s="625"/>
      <c r="BR24" s="625"/>
      <c r="BS24" s="631" t="s">
        <v>133</v>
      </c>
      <c r="BT24" s="623"/>
      <c r="BU24" s="623"/>
      <c r="BV24" s="623"/>
      <c r="BW24" s="623"/>
      <c r="BX24" s="623"/>
      <c r="BY24" s="623"/>
      <c r="BZ24" s="623"/>
      <c r="CA24" s="623"/>
      <c r="CB24" s="632"/>
      <c r="CD24" s="633" t="s">
        <v>284</v>
      </c>
      <c r="CE24" s="634"/>
      <c r="CF24" s="634"/>
      <c r="CG24" s="634"/>
      <c r="CH24" s="634"/>
      <c r="CI24" s="634"/>
      <c r="CJ24" s="634"/>
      <c r="CK24" s="634"/>
      <c r="CL24" s="634"/>
      <c r="CM24" s="634"/>
      <c r="CN24" s="634"/>
      <c r="CO24" s="634"/>
      <c r="CP24" s="634"/>
      <c r="CQ24" s="635"/>
      <c r="CR24" s="611">
        <v>1640084</v>
      </c>
      <c r="CS24" s="612"/>
      <c r="CT24" s="612"/>
      <c r="CU24" s="612"/>
      <c r="CV24" s="612"/>
      <c r="CW24" s="612"/>
      <c r="CX24" s="612"/>
      <c r="CY24" s="613"/>
      <c r="CZ24" s="616">
        <v>31.7</v>
      </c>
      <c r="DA24" s="617"/>
      <c r="DB24" s="617"/>
      <c r="DC24" s="636"/>
      <c r="DD24" s="659">
        <v>1338505</v>
      </c>
      <c r="DE24" s="612"/>
      <c r="DF24" s="612"/>
      <c r="DG24" s="612"/>
      <c r="DH24" s="612"/>
      <c r="DI24" s="612"/>
      <c r="DJ24" s="612"/>
      <c r="DK24" s="613"/>
      <c r="DL24" s="659">
        <v>1317552</v>
      </c>
      <c r="DM24" s="612"/>
      <c r="DN24" s="612"/>
      <c r="DO24" s="612"/>
      <c r="DP24" s="612"/>
      <c r="DQ24" s="612"/>
      <c r="DR24" s="612"/>
      <c r="DS24" s="612"/>
      <c r="DT24" s="612"/>
      <c r="DU24" s="612"/>
      <c r="DV24" s="613"/>
      <c r="DW24" s="616">
        <v>37.5</v>
      </c>
      <c r="DX24" s="617"/>
      <c r="DY24" s="617"/>
      <c r="DZ24" s="617"/>
      <c r="EA24" s="617"/>
      <c r="EB24" s="617"/>
      <c r="EC24" s="618"/>
    </row>
    <row r="25" spans="2:133" ht="11.25" customHeight="1" x14ac:dyDescent="0.15">
      <c r="B25" s="619" t="s">
        <v>285</v>
      </c>
      <c r="C25" s="620"/>
      <c r="D25" s="620"/>
      <c r="E25" s="620"/>
      <c r="F25" s="620"/>
      <c r="G25" s="620"/>
      <c r="H25" s="620"/>
      <c r="I25" s="620"/>
      <c r="J25" s="620"/>
      <c r="K25" s="620"/>
      <c r="L25" s="620"/>
      <c r="M25" s="620"/>
      <c r="N25" s="620"/>
      <c r="O25" s="620"/>
      <c r="P25" s="620"/>
      <c r="Q25" s="621"/>
      <c r="R25" s="622">
        <v>84299</v>
      </c>
      <c r="S25" s="623"/>
      <c r="T25" s="623"/>
      <c r="U25" s="623"/>
      <c r="V25" s="623"/>
      <c r="W25" s="623"/>
      <c r="X25" s="623"/>
      <c r="Y25" s="624"/>
      <c r="Z25" s="625">
        <v>1.5</v>
      </c>
      <c r="AA25" s="625"/>
      <c r="AB25" s="625"/>
      <c r="AC25" s="625"/>
      <c r="AD25" s="626" t="s">
        <v>133</v>
      </c>
      <c r="AE25" s="626"/>
      <c r="AF25" s="626"/>
      <c r="AG25" s="626"/>
      <c r="AH25" s="626"/>
      <c r="AI25" s="626"/>
      <c r="AJ25" s="626"/>
      <c r="AK25" s="626"/>
      <c r="AL25" s="627" t="s">
        <v>233</v>
      </c>
      <c r="AM25" s="628"/>
      <c r="AN25" s="628"/>
      <c r="AO25" s="629"/>
      <c r="AP25" s="640" t="s">
        <v>286</v>
      </c>
      <c r="AQ25" s="641"/>
      <c r="AR25" s="641"/>
      <c r="AS25" s="641"/>
      <c r="AT25" s="641"/>
      <c r="AU25" s="641"/>
      <c r="AV25" s="641"/>
      <c r="AW25" s="641"/>
      <c r="AX25" s="641"/>
      <c r="AY25" s="641"/>
      <c r="AZ25" s="641"/>
      <c r="BA25" s="641"/>
      <c r="BB25" s="641"/>
      <c r="BC25" s="641"/>
      <c r="BD25" s="641"/>
      <c r="BE25" s="641"/>
      <c r="BF25" s="642"/>
      <c r="BG25" s="622" t="s">
        <v>233</v>
      </c>
      <c r="BH25" s="623"/>
      <c r="BI25" s="623"/>
      <c r="BJ25" s="623"/>
      <c r="BK25" s="623"/>
      <c r="BL25" s="623"/>
      <c r="BM25" s="623"/>
      <c r="BN25" s="624"/>
      <c r="BO25" s="625" t="s">
        <v>133</v>
      </c>
      <c r="BP25" s="625"/>
      <c r="BQ25" s="625"/>
      <c r="BR25" s="625"/>
      <c r="BS25" s="631" t="s">
        <v>233</v>
      </c>
      <c r="BT25" s="623"/>
      <c r="BU25" s="623"/>
      <c r="BV25" s="623"/>
      <c r="BW25" s="623"/>
      <c r="BX25" s="623"/>
      <c r="BY25" s="623"/>
      <c r="BZ25" s="623"/>
      <c r="CA25" s="623"/>
      <c r="CB25" s="632"/>
      <c r="CD25" s="637" t="s">
        <v>287</v>
      </c>
      <c r="CE25" s="638"/>
      <c r="CF25" s="638"/>
      <c r="CG25" s="638"/>
      <c r="CH25" s="638"/>
      <c r="CI25" s="638"/>
      <c r="CJ25" s="638"/>
      <c r="CK25" s="638"/>
      <c r="CL25" s="638"/>
      <c r="CM25" s="638"/>
      <c r="CN25" s="638"/>
      <c r="CO25" s="638"/>
      <c r="CP25" s="638"/>
      <c r="CQ25" s="639"/>
      <c r="CR25" s="622">
        <v>816851</v>
      </c>
      <c r="CS25" s="655"/>
      <c r="CT25" s="655"/>
      <c r="CU25" s="655"/>
      <c r="CV25" s="655"/>
      <c r="CW25" s="655"/>
      <c r="CX25" s="655"/>
      <c r="CY25" s="656"/>
      <c r="CZ25" s="627">
        <v>15.8</v>
      </c>
      <c r="DA25" s="657"/>
      <c r="DB25" s="657"/>
      <c r="DC25" s="660"/>
      <c r="DD25" s="631">
        <v>782674</v>
      </c>
      <c r="DE25" s="655"/>
      <c r="DF25" s="655"/>
      <c r="DG25" s="655"/>
      <c r="DH25" s="655"/>
      <c r="DI25" s="655"/>
      <c r="DJ25" s="655"/>
      <c r="DK25" s="656"/>
      <c r="DL25" s="631">
        <v>761721</v>
      </c>
      <c r="DM25" s="655"/>
      <c r="DN25" s="655"/>
      <c r="DO25" s="655"/>
      <c r="DP25" s="655"/>
      <c r="DQ25" s="655"/>
      <c r="DR25" s="655"/>
      <c r="DS25" s="655"/>
      <c r="DT25" s="655"/>
      <c r="DU25" s="655"/>
      <c r="DV25" s="656"/>
      <c r="DW25" s="627">
        <v>21.7</v>
      </c>
      <c r="DX25" s="657"/>
      <c r="DY25" s="657"/>
      <c r="DZ25" s="657"/>
      <c r="EA25" s="657"/>
      <c r="EB25" s="657"/>
      <c r="EC25" s="658"/>
    </row>
    <row r="26" spans="2:133" ht="11.25" customHeight="1" x14ac:dyDescent="0.15">
      <c r="B26" s="619" t="s">
        <v>288</v>
      </c>
      <c r="C26" s="620"/>
      <c r="D26" s="620"/>
      <c r="E26" s="620"/>
      <c r="F26" s="620"/>
      <c r="G26" s="620"/>
      <c r="H26" s="620"/>
      <c r="I26" s="620"/>
      <c r="J26" s="620"/>
      <c r="K26" s="620"/>
      <c r="L26" s="620"/>
      <c r="M26" s="620"/>
      <c r="N26" s="620"/>
      <c r="O26" s="620"/>
      <c r="P26" s="620"/>
      <c r="Q26" s="621"/>
      <c r="R26" s="622">
        <v>18411</v>
      </c>
      <c r="S26" s="623"/>
      <c r="T26" s="623"/>
      <c r="U26" s="623"/>
      <c r="V26" s="623"/>
      <c r="W26" s="623"/>
      <c r="X26" s="623"/>
      <c r="Y26" s="624"/>
      <c r="Z26" s="625">
        <v>0.3</v>
      </c>
      <c r="AA26" s="625"/>
      <c r="AB26" s="625"/>
      <c r="AC26" s="625"/>
      <c r="AD26" s="626" t="s">
        <v>133</v>
      </c>
      <c r="AE26" s="626"/>
      <c r="AF26" s="626"/>
      <c r="AG26" s="626"/>
      <c r="AH26" s="626"/>
      <c r="AI26" s="626"/>
      <c r="AJ26" s="626"/>
      <c r="AK26" s="626"/>
      <c r="AL26" s="627" t="s">
        <v>133</v>
      </c>
      <c r="AM26" s="628"/>
      <c r="AN26" s="628"/>
      <c r="AO26" s="629"/>
      <c r="AP26" s="640" t="s">
        <v>289</v>
      </c>
      <c r="AQ26" s="661"/>
      <c r="AR26" s="661"/>
      <c r="AS26" s="661"/>
      <c r="AT26" s="661"/>
      <c r="AU26" s="661"/>
      <c r="AV26" s="661"/>
      <c r="AW26" s="661"/>
      <c r="AX26" s="661"/>
      <c r="AY26" s="661"/>
      <c r="AZ26" s="661"/>
      <c r="BA26" s="661"/>
      <c r="BB26" s="661"/>
      <c r="BC26" s="661"/>
      <c r="BD26" s="661"/>
      <c r="BE26" s="661"/>
      <c r="BF26" s="642"/>
      <c r="BG26" s="622" t="s">
        <v>233</v>
      </c>
      <c r="BH26" s="623"/>
      <c r="BI26" s="623"/>
      <c r="BJ26" s="623"/>
      <c r="BK26" s="623"/>
      <c r="BL26" s="623"/>
      <c r="BM26" s="623"/>
      <c r="BN26" s="624"/>
      <c r="BO26" s="625" t="s">
        <v>133</v>
      </c>
      <c r="BP26" s="625"/>
      <c r="BQ26" s="625"/>
      <c r="BR26" s="625"/>
      <c r="BS26" s="631" t="s">
        <v>233</v>
      </c>
      <c r="BT26" s="623"/>
      <c r="BU26" s="623"/>
      <c r="BV26" s="623"/>
      <c r="BW26" s="623"/>
      <c r="BX26" s="623"/>
      <c r="BY26" s="623"/>
      <c r="BZ26" s="623"/>
      <c r="CA26" s="623"/>
      <c r="CB26" s="632"/>
      <c r="CD26" s="637" t="s">
        <v>290</v>
      </c>
      <c r="CE26" s="638"/>
      <c r="CF26" s="638"/>
      <c r="CG26" s="638"/>
      <c r="CH26" s="638"/>
      <c r="CI26" s="638"/>
      <c r="CJ26" s="638"/>
      <c r="CK26" s="638"/>
      <c r="CL26" s="638"/>
      <c r="CM26" s="638"/>
      <c r="CN26" s="638"/>
      <c r="CO26" s="638"/>
      <c r="CP26" s="638"/>
      <c r="CQ26" s="639"/>
      <c r="CR26" s="622">
        <v>521431</v>
      </c>
      <c r="CS26" s="623"/>
      <c r="CT26" s="623"/>
      <c r="CU26" s="623"/>
      <c r="CV26" s="623"/>
      <c r="CW26" s="623"/>
      <c r="CX26" s="623"/>
      <c r="CY26" s="624"/>
      <c r="CZ26" s="627">
        <v>10.1</v>
      </c>
      <c r="DA26" s="657"/>
      <c r="DB26" s="657"/>
      <c r="DC26" s="660"/>
      <c r="DD26" s="631">
        <v>493007</v>
      </c>
      <c r="DE26" s="623"/>
      <c r="DF26" s="623"/>
      <c r="DG26" s="623"/>
      <c r="DH26" s="623"/>
      <c r="DI26" s="623"/>
      <c r="DJ26" s="623"/>
      <c r="DK26" s="624"/>
      <c r="DL26" s="631" t="s">
        <v>133</v>
      </c>
      <c r="DM26" s="623"/>
      <c r="DN26" s="623"/>
      <c r="DO26" s="623"/>
      <c r="DP26" s="623"/>
      <c r="DQ26" s="623"/>
      <c r="DR26" s="623"/>
      <c r="DS26" s="623"/>
      <c r="DT26" s="623"/>
      <c r="DU26" s="623"/>
      <c r="DV26" s="624"/>
      <c r="DW26" s="627" t="s">
        <v>133</v>
      </c>
      <c r="DX26" s="657"/>
      <c r="DY26" s="657"/>
      <c r="DZ26" s="657"/>
      <c r="EA26" s="657"/>
      <c r="EB26" s="657"/>
      <c r="EC26" s="658"/>
    </row>
    <row r="27" spans="2:133" ht="11.25" customHeight="1" x14ac:dyDescent="0.15">
      <c r="B27" s="619" t="s">
        <v>291</v>
      </c>
      <c r="C27" s="620"/>
      <c r="D27" s="620"/>
      <c r="E27" s="620"/>
      <c r="F27" s="620"/>
      <c r="G27" s="620"/>
      <c r="H27" s="620"/>
      <c r="I27" s="620"/>
      <c r="J27" s="620"/>
      <c r="K27" s="620"/>
      <c r="L27" s="620"/>
      <c r="M27" s="620"/>
      <c r="N27" s="620"/>
      <c r="O27" s="620"/>
      <c r="P27" s="620"/>
      <c r="Q27" s="621"/>
      <c r="R27" s="622">
        <v>352640</v>
      </c>
      <c r="S27" s="623"/>
      <c r="T27" s="623"/>
      <c r="U27" s="623"/>
      <c r="V27" s="623"/>
      <c r="W27" s="623"/>
      <c r="X27" s="623"/>
      <c r="Y27" s="624"/>
      <c r="Z27" s="625">
        <v>6.4</v>
      </c>
      <c r="AA27" s="625"/>
      <c r="AB27" s="625"/>
      <c r="AC27" s="625"/>
      <c r="AD27" s="626" t="s">
        <v>133</v>
      </c>
      <c r="AE27" s="626"/>
      <c r="AF27" s="626"/>
      <c r="AG27" s="626"/>
      <c r="AH27" s="626"/>
      <c r="AI27" s="626"/>
      <c r="AJ27" s="626"/>
      <c r="AK27" s="626"/>
      <c r="AL27" s="627" t="s">
        <v>233</v>
      </c>
      <c r="AM27" s="628"/>
      <c r="AN27" s="628"/>
      <c r="AO27" s="629"/>
      <c r="AP27" s="619" t="s">
        <v>292</v>
      </c>
      <c r="AQ27" s="620"/>
      <c r="AR27" s="620"/>
      <c r="AS27" s="620"/>
      <c r="AT27" s="620"/>
      <c r="AU27" s="620"/>
      <c r="AV27" s="620"/>
      <c r="AW27" s="620"/>
      <c r="AX27" s="620"/>
      <c r="AY27" s="620"/>
      <c r="AZ27" s="620"/>
      <c r="BA27" s="620"/>
      <c r="BB27" s="620"/>
      <c r="BC27" s="620"/>
      <c r="BD27" s="620"/>
      <c r="BE27" s="620"/>
      <c r="BF27" s="621"/>
      <c r="BG27" s="622">
        <v>409271</v>
      </c>
      <c r="BH27" s="623"/>
      <c r="BI27" s="623"/>
      <c r="BJ27" s="623"/>
      <c r="BK27" s="623"/>
      <c r="BL27" s="623"/>
      <c r="BM27" s="623"/>
      <c r="BN27" s="624"/>
      <c r="BO27" s="625">
        <v>100</v>
      </c>
      <c r="BP27" s="625"/>
      <c r="BQ27" s="625"/>
      <c r="BR27" s="625"/>
      <c r="BS27" s="631">
        <v>2440</v>
      </c>
      <c r="BT27" s="623"/>
      <c r="BU27" s="623"/>
      <c r="BV27" s="623"/>
      <c r="BW27" s="623"/>
      <c r="BX27" s="623"/>
      <c r="BY27" s="623"/>
      <c r="BZ27" s="623"/>
      <c r="CA27" s="623"/>
      <c r="CB27" s="632"/>
      <c r="CD27" s="637" t="s">
        <v>293</v>
      </c>
      <c r="CE27" s="638"/>
      <c r="CF27" s="638"/>
      <c r="CG27" s="638"/>
      <c r="CH27" s="638"/>
      <c r="CI27" s="638"/>
      <c r="CJ27" s="638"/>
      <c r="CK27" s="638"/>
      <c r="CL27" s="638"/>
      <c r="CM27" s="638"/>
      <c r="CN27" s="638"/>
      <c r="CO27" s="638"/>
      <c r="CP27" s="638"/>
      <c r="CQ27" s="639"/>
      <c r="CR27" s="622">
        <v>304833</v>
      </c>
      <c r="CS27" s="655"/>
      <c r="CT27" s="655"/>
      <c r="CU27" s="655"/>
      <c r="CV27" s="655"/>
      <c r="CW27" s="655"/>
      <c r="CX27" s="655"/>
      <c r="CY27" s="656"/>
      <c r="CZ27" s="627">
        <v>5.9</v>
      </c>
      <c r="DA27" s="657"/>
      <c r="DB27" s="657"/>
      <c r="DC27" s="660"/>
      <c r="DD27" s="631">
        <v>79380</v>
      </c>
      <c r="DE27" s="655"/>
      <c r="DF27" s="655"/>
      <c r="DG27" s="655"/>
      <c r="DH27" s="655"/>
      <c r="DI27" s="655"/>
      <c r="DJ27" s="655"/>
      <c r="DK27" s="656"/>
      <c r="DL27" s="631">
        <v>79380</v>
      </c>
      <c r="DM27" s="655"/>
      <c r="DN27" s="655"/>
      <c r="DO27" s="655"/>
      <c r="DP27" s="655"/>
      <c r="DQ27" s="655"/>
      <c r="DR27" s="655"/>
      <c r="DS27" s="655"/>
      <c r="DT27" s="655"/>
      <c r="DU27" s="655"/>
      <c r="DV27" s="656"/>
      <c r="DW27" s="627">
        <v>2.2999999999999998</v>
      </c>
      <c r="DX27" s="657"/>
      <c r="DY27" s="657"/>
      <c r="DZ27" s="657"/>
      <c r="EA27" s="657"/>
      <c r="EB27" s="657"/>
      <c r="EC27" s="658"/>
    </row>
    <row r="28" spans="2:133" ht="11.25" customHeight="1" x14ac:dyDescent="0.15">
      <c r="B28" s="664" t="s">
        <v>294</v>
      </c>
      <c r="C28" s="665"/>
      <c r="D28" s="665"/>
      <c r="E28" s="665"/>
      <c r="F28" s="665"/>
      <c r="G28" s="665"/>
      <c r="H28" s="665"/>
      <c r="I28" s="665"/>
      <c r="J28" s="665"/>
      <c r="K28" s="665"/>
      <c r="L28" s="665"/>
      <c r="M28" s="665"/>
      <c r="N28" s="665"/>
      <c r="O28" s="665"/>
      <c r="P28" s="665"/>
      <c r="Q28" s="666"/>
      <c r="R28" s="622" t="s">
        <v>233</v>
      </c>
      <c r="S28" s="623"/>
      <c r="T28" s="623"/>
      <c r="U28" s="623"/>
      <c r="V28" s="623"/>
      <c r="W28" s="623"/>
      <c r="X28" s="623"/>
      <c r="Y28" s="624"/>
      <c r="Z28" s="625" t="s">
        <v>233</v>
      </c>
      <c r="AA28" s="625"/>
      <c r="AB28" s="625"/>
      <c r="AC28" s="625"/>
      <c r="AD28" s="626" t="s">
        <v>133</v>
      </c>
      <c r="AE28" s="626"/>
      <c r="AF28" s="626"/>
      <c r="AG28" s="626"/>
      <c r="AH28" s="626"/>
      <c r="AI28" s="626"/>
      <c r="AJ28" s="626"/>
      <c r="AK28" s="626"/>
      <c r="AL28" s="627" t="s">
        <v>233</v>
      </c>
      <c r="AM28" s="628"/>
      <c r="AN28" s="628"/>
      <c r="AO28" s="629"/>
      <c r="AP28" s="667"/>
      <c r="AQ28" s="668"/>
      <c r="AR28" s="668"/>
      <c r="AS28" s="668"/>
      <c r="AT28" s="668"/>
      <c r="AU28" s="668"/>
      <c r="AV28" s="668"/>
      <c r="AW28" s="668"/>
      <c r="AX28" s="668"/>
      <c r="AY28" s="668"/>
      <c r="AZ28" s="668"/>
      <c r="BA28" s="668"/>
      <c r="BB28" s="668"/>
      <c r="BC28" s="668"/>
      <c r="BD28" s="668"/>
      <c r="BE28" s="668"/>
      <c r="BF28" s="669"/>
      <c r="BG28" s="622"/>
      <c r="BH28" s="623"/>
      <c r="BI28" s="623"/>
      <c r="BJ28" s="623"/>
      <c r="BK28" s="623"/>
      <c r="BL28" s="623"/>
      <c r="BM28" s="623"/>
      <c r="BN28" s="624"/>
      <c r="BO28" s="625"/>
      <c r="BP28" s="625"/>
      <c r="BQ28" s="625"/>
      <c r="BR28" s="625"/>
      <c r="BS28" s="626"/>
      <c r="BT28" s="626"/>
      <c r="BU28" s="626"/>
      <c r="BV28" s="626"/>
      <c r="BW28" s="626"/>
      <c r="BX28" s="626"/>
      <c r="BY28" s="626"/>
      <c r="BZ28" s="626"/>
      <c r="CA28" s="626"/>
      <c r="CB28" s="630"/>
      <c r="CD28" s="637" t="s">
        <v>295</v>
      </c>
      <c r="CE28" s="638"/>
      <c r="CF28" s="638"/>
      <c r="CG28" s="638"/>
      <c r="CH28" s="638"/>
      <c r="CI28" s="638"/>
      <c r="CJ28" s="638"/>
      <c r="CK28" s="638"/>
      <c r="CL28" s="638"/>
      <c r="CM28" s="638"/>
      <c r="CN28" s="638"/>
      <c r="CO28" s="638"/>
      <c r="CP28" s="638"/>
      <c r="CQ28" s="639"/>
      <c r="CR28" s="622">
        <v>518400</v>
      </c>
      <c r="CS28" s="623"/>
      <c r="CT28" s="623"/>
      <c r="CU28" s="623"/>
      <c r="CV28" s="623"/>
      <c r="CW28" s="623"/>
      <c r="CX28" s="623"/>
      <c r="CY28" s="624"/>
      <c r="CZ28" s="627">
        <v>10</v>
      </c>
      <c r="DA28" s="657"/>
      <c r="DB28" s="657"/>
      <c r="DC28" s="660"/>
      <c r="DD28" s="631">
        <v>476451</v>
      </c>
      <c r="DE28" s="623"/>
      <c r="DF28" s="623"/>
      <c r="DG28" s="623"/>
      <c r="DH28" s="623"/>
      <c r="DI28" s="623"/>
      <c r="DJ28" s="623"/>
      <c r="DK28" s="624"/>
      <c r="DL28" s="631">
        <v>476451</v>
      </c>
      <c r="DM28" s="623"/>
      <c r="DN28" s="623"/>
      <c r="DO28" s="623"/>
      <c r="DP28" s="623"/>
      <c r="DQ28" s="623"/>
      <c r="DR28" s="623"/>
      <c r="DS28" s="623"/>
      <c r="DT28" s="623"/>
      <c r="DU28" s="623"/>
      <c r="DV28" s="624"/>
      <c r="DW28" s="627">
        <v>13.5</v>
      </c>
      <c r="DX28" s="657"/>
      <c r="DY28" s="657"/>
      <c r="DZ28" s="657"/>
      <c r="EA28" s="657"/>
      <c r="EB28" s="657"/>
      <c r="EC28" s="658"/>
    </row>
    <row r="29" spans="2:133" ht="11.25" customHeight="1" x14ac:dyDescent="0.15">
      <c r="B29" s="619" t="s">
        <v>296</v>
      </c>
      <c r="C29" s="620"/>
      <c r="D29" s="620"/>
      <c r="E29" s="620"/>
      <c r="F29" s="620"/>
      <c r="G29" s="620"/>
      <c r="H29" s="620"/>
      <c r="I29" s="620"/>
      <c r="J29" s="620"/>
      <c r="K29" s="620"/>
      <c r="L29" s="620"/>
      <c r="M29" s="620"/>
      <c r="N29" s="620"/>
      <c r="O29" s="620"/>
      <c r="P29" s="620"/>
      <c r="Q29" s="621"/>
      <c r="R29" s="622">
        <v>223195</v>
      </c>
      <c r="S29" s="623"/>
      <c r="T29" s="623"/>
      <c r="U29" s="623"/>
      <c r="V29" s="623"/>
      <c r="W29" s="623"/>
      <c r="X29" s="623"/>
      <c r="Y29" s="624"/>
      <c r="Z29" s="625">
        <v>4.0999999999999996</v>
      </c>
      <c r="AA29" s="625"/>
      <c r="AB29" s="625"/>
      <c r="AC29" s="625"/>
      <c r="AD29" s="626" t="s">
        <v>133</v>
      </c>
      <c r="AE29" s="626"/>
      <c r="AF29" s="626"/>
      <c r="AG29" s="626"/>
      <c r="AH29" s="626"/>
      <c r="AI29" s="626"/>
      <c r="AJ29" s="626"/>
      <c r="AK29" s="626"/>
      <c r="AL29" s="627" t="s">
        <v>133</v>
      </c>
      <c r="AM29" s="628"/>
      <c r="AN29" s="628"/>
      <c r="AO29" s="629"/>
      <c r="AP29" s="601" t="s">
        <v>215</v>
      </c>
      <c r="AQ29" s="602"/>
      <c r="AR29" s="602"/>
      <c r="AS29" s="602"/>
      <c r="AT29" s="602"/>
      <c r="AU29" s="602"/>
      <c r="AV29" s="602"/>
      <c r="AW29" s="602"/>
      <c r="AX29" s="602"/>
      <c r="AY29" s="602"/>
      <c r="AZ29" s="602"/>
      <c r="BA29" s="602"/>
      <c r="BB29" s="602"/>
      <c r="BC29" s="602"/>
      <c r="BD29" s="602"/>
      <c r="BE29" s="602"/>
      <c r="BF29" s="603"/>
      <c r="BG29" s="601" t="s">
        <v>297</v>
      </c>
      <c r="BH29" s="662"/>
      <c r="BI29" s="662"/>
      <c r="BJ29" s="662"/>
      <c r="BK29" s="662"/>
      <c r="BL29" s="662"/>
      <c r="BM29" s="662"/>
      <c r="BN29" s="662"/>
      <c r="BO29" s="662"/>
      <c r="BP29" s="662"/>
      <c r="BQ29" s="663"/>
      <c r="BR29" s="601" t="s">
        <v>298</v>
      </c>
      <c r="BS29" s="662"/>
      <c r="BT29" s="662"/>
      <c r="BU29" s="662"/>
      <c r="BV29" s="662"/>
      <c r="BW29" s="662"/>
      <c r="BX29" s="662"/>
      <c r="BY29" s="662"/>
      <c r="BZ29" s="662"/>
      <c r="CA29" s="662"/>
      <c r="CB29" s="663"/>
      <c r="CD29" s="685" t="s">
        <v>299</v>
      </c>
      <c r="CE29" s="686"/>
      <c r="CF29" s="637" t="s">
        <v>64</v>
      </c>
      <c r="CG29" s="638"/>
      <c r="CH29" s="638"/>
      <c r="CI29" s="638"/>
      <c r="CJ29" s="638"/>
      <c r="CK29" s="638"/>
      <c r="CL29" s="638"/>
      <c r="CM29" s="638"/>
      <c r="CN29" s="638"/>
      <c r="CO29" s="638"/>
      <c r="CP29" s="638"/>
      <c r="CQ29" s="639"/>
      <c r="CR29" s="622">
        <v>518324</v>
      </c>
      <c r="CS29" s="655"/>
      <c r="CT29" s="655"/>
      <c r="CU29" s="655"/>
      <c r="CV29" s="655"/>
      <c r="CW29" s="655"/>
      <c r="CX29" s="655"/>
      <c r="CY29" s="656"/>
      <c r="CZ29" s="627">
        <v>10</v>
      </c>
      <c r="DA29" s="657"/>
      <c r="DB29" s="657"/>
      <c r="DC29" s="660"/>
      <c r="DD29" s="631">
        <v>476375</v>
      </c>
      <c r="DE29" s="655"/>
      <c r="DF29" s="655"/>
      <c r="DG29" s="655"/>
      <c r="DH29" s="655"/>
      <c r="DI29" s="655"/>
      <c r="DJ29" s="655"/>
      <c r="DK29" s="656"/>
      <c r="DL29" s="631">
        <v>476375</v>
      </c>
      <c r="DM29" s="655"/>
      <c r="DN29" s="655"/>
      <c r="DO29" s="655"/>
      <c r="DP29" s="655"/>
      <c r="DQ29" s="655"/>
      <c r="DR29" s="655"/>
      <c r="DS29" s="655"/>
      <c r="DT29" s="655"/>
      <c r="DU29" s="655"/>
      <c r="DV29" s="656"/>
      <c r="DW29" s="627">
        <v>13.5</v>
      </c>
      <c r="DX29" s="657"/>
      <c r="DY29" s="657"/>
      <c r="DZ29" s="657"/>
      <c r="EA29" s="657"/>
      <c r="EB29" s="657"/>
      <c r="EC29" s="658"/>
    </row>
    <row r="30" spans="2:133" ht="11.25" customHeight="1" x14ac:dyDescent="0.15">
      <c r="B30" s="619" t="s">
        <v>300</v>
      </c>
      <c r="C30" s="620"/>
      <c r="D30" s="620"/>
      <c r="E30" s="620"/>
      <c r="F30" s="620"/>
      <c r="G30" s="620"/>
      <c r="H30" s="620"/>
      <c r="I30" s="620"/>
      <c r="J30" s="620"/>
      <c r="K30" s="620"/>
      <c r="L30" s="620"/>
      <c r="M30" s="620"/>
      <c r="N30" s="620"/>
      <c r="O30" s="620"/>
      <c r="P30" s="620"/>
      <c r="Q30" s="621"/>
      <c r="R30" s="622">
        <v>43174</v>
      </c>
      <c r="S30" s="623"/>
      <c r="T30" s="623"/>
      <c r="U30" s="623"/>
      <c r="V30" s="623"/>
      <c r="W30" s="623"/>
      <c r="X30" s="623"/>
      <c r="Y30" s="624"/>
      <c r="Z30" s="625">
        <v>0.8</v>
      </c>
      <c r="AA30" s="625"/>
      <c r="AB30" s="625"/>
      <c r="AC30" s="625"/>
      <c r="AD30" s="626" t="s">
        <v>133</v>
      </c>
      <c r="AE30" s="626"/>
      <c r="AF30" s="626"/>
      <c r="AG30" s="626"/>
      <c r="AH30" s="626"/>
      <c r="AI30" s="626"/>
      <c r="AJ30" s="626"/>
      <c r="AK30" s="626"/>
      <c r="AL30" s="627" t="s">
        <v>133</v>
      </c>
      <c r="AM30" s="628"/>
      <c r="AN30" s="628"/>
      <c r="AO30" s="629"/>
      <c r="AP30" s="670" t="s">
        <v>301</v>
      </c>
      <c r="AQ30" s="671"/>
      <c r="AR30" s="671"/>
      <c r="AS30" s="671"/>
      <c r="AT30" s="676" t="s">
        <v>302</v>
      </c>
      <c r="AU30" s="209"/>
      <c r="AV30" s="209"/>
      <c r="AW30" s="209"/>
      <c r="AX30" s="608" t="s">
        <v>180</v>
      </c>
      <c r="AY30" s="609"/>
      <c r="AZ30" s="609"/>
      <c r="BA30" s="609"/>
      <c r="BB30" s="609"/>
      <c r="BC30" s="609"/>
      <c r="BD30" s="609"/>
      <c r="BE30" s="609"/>
      <c r="BF30" s="610"/>
      <c r="BG30" s="682">
        <v>99.7</v>
      </c>
      <c r="BH30" s="683"/>
      <c r="BI30" s="683"/>
      <c r="BJ30" s="683"/>
      <c r="BK30" s="683"/>
      <c r="BL30" s="683"/>
      <c r="BM30" s="617">
        <v>99.3</v>
      </c>
      <c r="BN30" s="683"/>
      <c r="BO30" s="683"/>
      <c r="BP30" s="683"/>
      <c r="BQ30" s="684"/>
      <c r="BR30" s="682">
        <v>99.6</v>
      </c>
      <c r="BS30" s="683"/>
      <c r="BT30" s="683"/>
      <c r="BU30" s="683"/>
      <c r="BV30" s="683"/>
      <c r="BW30" s="683"/>
      <c r="BX30" s="617">
        <v>99.1</v>
      </c>
      <c r="BY30" s="683"/>
      <c r="BZ30" s="683"/>
      <c r="CA30" s="683"/>
      <c r="CB30" s="684"/>
      <c r="CD30" s="687"/>
      <c r="CE30" s="688"/>
      <c r="CF30" s="637" t="s">
        <v>303</v>
      </c>
      <c r="CG30" s="638"/>
      <c r="CH30" s="638"/>
      <c r="CI30" s="638"/>
      <c r="CJ30" s="638"/>
      <c r="CK30" s="638"/>
      <c r="CL30" s="638"/>
      <c r="CM30" s="638"/>
      <c r="CN30" s="638"/>
      <c r="CO30" s="638"/>
      <c r="CP30" s="638"/>
      <c r="CQ30" s="639"/>
      <c r="CR30" s="622">
        <v>486161</v>
      </c>
      <c r="CS30" s="623"/>
      <c r="CT30" s="623"/>
      <c r="CU30" s="623"/>
      <c r="CV30" s="623"/>
      <c r="CW30" s="623"/>
      <c r="CX30" s="623"/>
      <c r="CY30" s="624"/>
      <c r="CZ30" s="627">
        <v>9.4</v>
      </c>
      <c r="DA30" s="657"/>
      <c r="DB30" s="657"/>
      <c r="DC30" s="660"/>
      <c r="DD30" s="631">
        <v>444212</v>
      </c>
      <c r="DE30" s="623"/>
      <c r="DF30" s="623"/>
      <c r="DG30" s="623"/>
      <c r="DH30" s="623"/>
      <c r="DI30" s="623"/>
      <c r="DJ30" s="623"/>
      <c r="DK30" s="624"/>
      <c r="DL30" s="631">
        <v>444212</v>
      </c>
      <c r="DM30" s="623"/>
      <c r="DN30" s="623"/>
      <c r="DO30" s="623"/>
      <c r="DP30" s="623"/>
      <c r="DQ30" s="623"/>
      <c r="DR30" s="623"/>
      <c r="DS30" s="623"/>
      <c r="DT30" s="623"/>
      <c r="DU30" s="623"/>
      <c r="DV30" s="624"/>
      <c r="DW30" s="627">
        <v>12.6</v>
      </c>
      <c r="DX30" s="657"/>
      <c r="DY30" s="657"/>
      <c r="DZ30" s="657"/>
      <c r="EA30" s="657"/>
      <c r="EB30" s="657"/>
      <c r="EC30" s="658"/>
    </row>
    <row r="31" spans="2:133" ht="11.25" customHeight="1" x14ac:dyDescent="0.15">
      <c r="B31" s="619" t="s">
        <v>304</v>
      </c>
      <c r="C31" s="620"/>
      <c r="D31" s="620"/>
      <c r="E31" s="620"/>
      <c r="F31" s="620"/>
      <c r="G31" s="620"/>
      <c r="H31" s="620"/>
      <c r="I31" s="620"/>
      <c r="J31" s="620"/>
      <c r="K31" s="620"/>
      <c r="L31" s="620"/>
      <c r="M31" s="620"/>
      <c r="N31" s="620"/>
      <c r="O31" s="620"/>
      <c r="P31" s="620"/>
      <c r="Q31" s="621"/>
      <c r="R31" s="622">
        <v>60343</v>
      </c>
      <c r="S31" s="623"/>
      <c r="T31" s="623"/>
      <c r="U31" s="623"/>
      <c r="V31" s="623"/>
      <c r="W31" s="623"/>
      <c r="X31" s="623"/>
      <c r="Y31" s="624"/>
      <c r="Z31" s="625">
        <v>1.1000000000000001</v>
      </c>
      <c r="AA31" s="625"/>
      <c r="AB31" s="625"/>
      <c r="AC31" s="625"/>
      <c r="AD31" s="626" t="s">
        <v>233</v>
      </c>
      <c r="AE31" s="626"/>
      <c r="AF31" s="626"/>
      <c r="AG31" s="626"/>
      <c r="AH31" s="626"/>
      <c r="AI31" s="626"/>
      <c r="AJ31" s="626"/>
      <c r="AK31" s="626"/>
      <c r="AL31" s="627" t="s">
        <v>233</v>
      </c>
      <c r="AM31" s="628"/>
      <c r="AN31" s="628"/>
      <c r="AO31" s="629"/>
      <c r="AP31" s="672"/>
      <c r="AQ31" s="673"/>
      <c r="AR31" s="673"/>
      <c r="AS31" s="673"/>
      <c r="AT31" s="677"/>
      <c r="AU31" s="208" t="s">
        <v>305</v>
      </c>
      <c r="AV31" s="208"/>
      <c r="AW31" s="208"/>
      <c r="AX31" s="619" t="s">
        <v>306</v>
      </c>
      <c r="AY31" s="620"/>
      <c r="AZ31" s="620"/>
      <c r="BA31" s="620"/>
      <c r="BB31" s="620"/>
      <c r="BC31" s="620"/>
      <c r="BD31" s="620"/>
      <c r="BE31" s="620"/>
      <c r="BF31" s="621"/>
      <c r="BG31" s="679">
        <v>99.7</v>
      </c>
      <c r="BH31" s="655"/>
      <c r="BI31" s="655"/>
      <c r="BJ31" s="655"/>
      <c r="BK31" s="655"/>
      <c r="BL31" s="655"/>
      <c r="BM31" s="628">
        <v>99.2</v>
      </c>
      <c r="BN31" s="680"/>
      <c r="BO31" s="680"/>
      <c r="BP31" s="680"/>
      <c r="BQ31" s="681"/>
      <c r="BR31" s="679">
        <v>99.4</v>
      </c>
      <c r="BS31" s="655"/>
      <c r="BT31" s="655"/>
      <c r="BU31" s="655"/>
      <c r="BV31" s="655"/>
      <c r="BW31" s="655"/>
      <c r="BX31" s="628">
        <v>99</v>
      </c>
      <c r="BY31" s="680"/>
      <c r="BZ31" s="680"/>
      <c r="CA31" s="680"/>
      <c r="CB31" s="681"/>
      <c r="CD31" s="687"/>
      <c r="CE31" s="688"/>
      <c r="CF31" s="637" t="s">
        <v>307</v>
      </c>
      <c r="CG31" s="638"/>
      <c r="CH31" s="638"/>
      <c r="CI31" s="638"/>
      <c r="CJ31" s="638"/>
      <c r="CK31" s="638"/>
      <c r="CL31" s="638"/>
      <c r="CM31" s="638"/>
      <c r="CN31" s="638"/>
      <c r="CO31" s="638"/>
      <c r="CP31" s="638"/>
      <c r="CQ31" s="639"/>
      <c r="CR31" s="622">
        <v>32163</v>
      </c>
      <c r="CS31" s="655"/>
      <c r="CT31" s="655"/>
      <c r="CU31" s="655"/>
      <c r="CV31" s="655"/>
      <c r="CW31" s="655"/>
      <c r="CX31" s="655"/>
      <c r="CY31" s="656"/>
      <c r="CZ31" s="627">
        <v>0.6</v>
      </c>
      <c r="DA31" s="657"/>
      <c r="DB31" s="657"/>
      <c r="DC31" s="660"/>
      <c r="DD31" s="631">
        <v>32163</v>
      </c>
      <c r="DE31" s="655"/>
      <c r="DF31" s="655"/>
      <c r="DG31" s="655"/>
      <c r="DH31" s="655"/>
      <c r="DI31" s="655"/>
      <c r="DJ31" s="655"/>
      <c r="DK31" s="656"/>
      <c r="DL31" s="631">
        <v>32163</v>
      </c>
      <c r="DM31" s="655"/>
      <c r="DN31" s="655"/>
      <c r="DO31" s="655"/>
      <c r="DP31" s="655"/>
      <c r="DQ31" s="655"/>
      <c r="DR31" s="655"/>
      <c r="DS31" s="655"/>
      <c r="DT31" s="655"/>
      <c r="DU31" s="655"/>
      <c r="DV31" s="656"/>
      <c r="DW31" s="627">
        <v>0.9</v>
      </c>
      <c r="DX31" s="657"/>
      <c r="DY31" s="657"/>
      <c r="DZ31" s="657"/>
      <c r="EA31" s="657"/>
      <c r="EB31" s="657"/>
      <c r="EC31" s="658"/>
    </row>
    <row r="32" spans="2:133" ht="11.25" customHeight="1" x14ac:dyDescent="0.15">
      <c r="B32" s="619" t="s">
        <v>308</v>
      </c>
      <c r="C32" s="620"/>
      <c r="D32" s="620"/>
      <c r="E32" s="620"/>
      <c r="F32" s="620"/>
      <c r="G32" s="620"/>
      <c r="H32" s="620"/>
      <c r="I32" s="620"/>
      <c r="J32" s="620"/>
      <c r="K32" s="620"/>
      <c r="L32" s="620"/>
      <c r="M32" s="620"/>
      <c r="N32" s="620"/>
      <c r="O32" s="620"/>
      <c r="P32" s="620"/>
      <c r="Q32" s="621"/>
      <c r="R32" s="622">
        <v>76377</v>
      </c>
      <c r="S32" s="623"/>
      <c r="T32" s="623"/>
      <c r="U32" s="623"/>
      <c r="V32" s="623"/>
      <c r="W32" s="623"/>
      <c r="X32" s="623"/>
      <c r="Y32" s="624"/>
      <c r="Z32" s="625">
        <v>1.4</v>
      </c>
      <c r="AA32" s="625"/>
      <c r="AB32" s="625"/>
      <c r="AC32" s="625"/>
      <c r="AD32" s="626" t="s">
        <v>233</v>
      </c>
      <c r="AE32" s="626"/>
      <c r="AF32" s="626"/>
      <c r="AG32" s="626"/>
      <c r="AH32" s="626"/>
      <c r="AI32" s="626"/>
      <c r="AJ32" s="626"/>
      <c r="AK32" s="626"/>
      <c r="AL32" s="627" t="s">
        <v>133</v>
      </c>
      <c r="AM32" s="628"/>
      <c r="AN32" s="628"/>
      <c r="AO32" s="629"/>
      <c r="AP32" s="674"/>
      <c r="AQ32" s="675"/>
      <c r="AR32" s="675"/>
      <c r="AS32" s="675"/>
      <c r="AT32" s="678"/>
      <c r="AU32" s="210"/>
      <c r="AV32" s="210"/>
      <c r="AW32" s="210"/>
      <c r="AX32" s="667" t="s">
        <v>309</v>
      </c>
      <c r="AY32" s="668"/>
      <c r="AZ32" s="668"/>
      <c r="BA32" s="668"/>
      <c r="BB32" s="668"/>
      <c r="BC32" s="668"/>
      <c r="BD32" s="668"/>
      <c r="BE32" s="668"/>
      <c r="BF32" s="669"/>
      <c r="BG32" s="691">
        <v>99.7</v>
      </c>
      <c r="BH32" s="692"/>
      <c r="BI32" s="692"/>
      <c r="BJ32" s="692"/>
      <c r="BK32" s="692"/>
      <c r="BL32" s="692"/>
      <c r="BM32" s="693">
        <v>99.2</v>
      </c>
      <c r="BN32" s="692"/>
      <c r="BO32" s="692"/>
      <c r="BP32" s="692"/>
      <c r="BQ32" s="694"/>
      <c r="BR32" s="691">
        <v>99.7</v>
      </c>
      <c r="BS32" s="692"/>
      <c r="BT32" s="692"/>
      <c r="BU32" s="692"/>
      <c r="BV32" s="692"/>
      <c r="BW32" s="692"/>
      <c r="BX32" s="693">
        <v>98.8</v>
      </c>
      <c r="BY32" s="692"/>
      <c r="BZ32" s="692"/>
      <c r="CA32" s="692"/>
      <c r="CB32" s="694"/>
      <c r="CD32" s="689"/>
      <c r="CE32" s="690"/>
      <c r="CF32" s="637" t="s">
        <v>310</v>
      </c>
      <c r="CG32" s="638"/>
      <c r="CH32" s="638"/>
      <c r="CI32" s="638"/>
      <c r="CJ32" s="638"/>
      <c r="CK32" s="638"/>
      <c r="CL32" s="638"/>
      <c r="CM32" s="638"/>
      <c r="CN32" s="638"/>
      <c r="CO32" s="638"/>
      <c r="CP32" s="638"/>
      <c r="CQ32" s="639"/>
      <c r="CR32" s="622">
        <v>76</v>
      </c>
      <c r="CS32" s="623"/>
      <c r="CT32" s="623"/>
      <c r="CU32" s="623"/>
      <c r="CV32" s="623"/>
      <c r="CW32" s="623"/>
      <c r="CX32" s="623"/>
      <c r="CY32" s="624"/>
      <c r="CZ32" s="627">
        <v>0</v>
      </c>
      <c r="DA32" s="657"/>
      <c r="DB32" s="657"/>
      <c r="DC32" s="660"/>
      <c r="DD32" s="631">
        <v>76</v>
      </c>
      <c r="DE32" s="623"/>
      <c r="DF32" s="623"/>
      <c r="DG32" s="623"/>
      <c r="DH32" s="623"/>
      <c r="DI32" s="623"/>
      <c r="DJ32" s="623"/>
      <c r="DK32" s="624"/>
      <c r="DL32" s="631">
        <v>76</v>
      </c>
      <c r="DM32" s="623"/>
      <c r="DN32" s="623"/>
      <c r="DO32" s="623"/>
      <c r="DP32" s="623"/>
      <c r="DQ32" s="623"/>
      <c r="DR32" s="623"/>
      <c r="DS32" s="623"/>
      <c r="DT32" s="623"/>
      <c r="DU32" s="623"/>
      <c r="DV32" s="624"/>
      <c r="DW32" s="627">
        <v>0</v>
      </c>
      <c r="DX32" s="657"/>
      <c r="DY32" s="657"/>
      <c r="DZ32" s="657"/>
      <c r="EA32" s="657"/>
      <c r="EB32" s="657"/>
      <c r="EC32" s="658"/>
    </row>
    <row r="33" spans="2:133" ht="11.25" customHeight="1" x14ac:dyDescent="0.15">
      <c r="B33" s="619" t="s">
        <v>311</v>
      </c>
      <c r="C33" s="620"/>
      <c r="D33" s="620"/>
      <c r="E33" s="620"/>
      <c r="F33" s="620"/>
      <c r="G33" s="620"/>
      <c r="H33" s="620"/>
      <c r="I33" s="620"/>
      <c r="J33" s="620"/>
      <c r="K33" s="620"/>
      <c r="L33" s="620"/>
      <c r="M33" s="620"/>
      <c r="N33" s="620"/>
      <c r="O33" s="620"/>
      <c r="P33" s="620"/>
      <c r="Q33" s="621"/>
      <c r="R33" s="622">
        <v>399867</v>
      </c>
      <c r="S33" s="623"/>
      <c r="T33" s="623"/>
      <c r="U33" s="623"/>
      <c r="V33" s="623"/>
      <c r="W33" s="623"/>
      <c r="X33" s="623"/>
      <c r="Y33" s="624"/>
      <c r="Z33" s="625">
        <v>7.3</v>
      </c>
      <c r="AA33" s="625"/>
      <c r="AB33" s="625"/>
      <c r="AC33" s="625"/>
      <c r="AD33" s="626" t="s">
        <v>233</v>
      </c>
      <c r="AE33" s="626"/>
      <c r="AF33" s="626"/>
      <c r="AG33" s="626"/>
      <c r="AH33" s="626"/>
      <c r="AI33" s="626"/>
      <c r="AJ33" s="626"/>
      <c r="AK33" s="626"/>
      <c r="AL33" s="627" t="s">
        <v>233</v>
      </c>
      <c r="AM33" s="628"/>
      <c r="AN33" s="628"/>
      <c r="AO33" s="629"/>
      <c r="AP33" s="211"/>
      <c r="AQ33" s="212"/>
      <c r="AR33" s="208"/>
      <c r="AS33" s="209"/>
      <c r="AT33" s="209"/>
      <c r="AU33" s="209"/>
      <c r="AV33" s="209"/>
      <c r="AW33" s="209"/>
      <c r="AX33" s="209"/>
      <c r="AY33" s="209"/>
      <c r="AZ33" s="209"/>
      <c r="BA33" s="209"/>
      <c r="BB33" s="209"/>
      <c r="BC33" s="209"/>
      <c r="BD33" s="209"/>
      <c r="BE33" s="209"/>
      <c r="BF33" s="209"/>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D33" s="637" t="s">
        <v>312</v>
      </c>
      <c r="CE33" s="638"/>
      <c r="CF33" s="638"/>
      <c r="CG33" s="638"/>
      <c r="CH33" s="638"/>
      <c r="CI33" s="638"/>
      <c r="CJ33" s="638"/>
      <c r="CK33" s="638"/>
      <c r="CL33" s="638"/>
      <c r="CM33" s="638"/>
      <c r="CN33" s="638"/>
      <c r="CO33" s="638"/>
      <c r="CP33" s="638"/>
      <c r="CQ33" s="639"/>
      <c r="CR33" s="622">
        <v>2551627</v>
      </c>
      <c r="CS33" s="655"/>
      <c r="CT33" s="655"/>
      <c r="CU33" s="655"/>
      <c r="CV33" s="655"/>
      <c r="CW33" s="655"/>
      <c r="CX33" s="655"/>
      <c r="CY33" s="656"/>
      <c r="CZ33" s="627">
        <v>49.4</v>
      </c>
      <c r="DA33" s="657"/>
      <c r="DB33" s="657"/>
      <c r="DC33" s="660"/>
      <c r="DD33" s="631">
        <v>2163408</v>
      </c>
      <c r="DE33" s="655"/>
      <c r="DF33" s="655"/>
      <c r="DG33" s="655"/>
      <c r="DH33" s="655"/>
      <c r="DI33" s="655"/>
      <c r="DJ33" s="655"/>
      <c r="DK33" s="656"/>
      <c r="DL33" s="631">
        <v>1172590</v>
      </c>
      <c r="DM33" s="655"/>
      <c r="DN33" s="655"/>
      <c r="DO33" s="655"/>
      <c r="DP33" s="655"/>
      <c r="DQ33" s="655"/>
      <c r="DR33" s="655"/>
      <c r="DS33" s="655"/>
      <c r="DT33" s="655"/>
      <c r="DU33" s="655"/>
      <c r="DV33" s="656"/>
      <c r="DW33" s="627">
        <v>33.299999999999997</v>
      </c>
      <c r="DX33" s="657"/>
      <c r="DY33" s="657"/>
      <c r="DZ33" s="657"/>
      <c r="EA33" s="657"/>
      <c r="EB33" s="657"/>
      <c r="EC33" s="658"/>
    </row>
    <row r="34" spans="2:133" ht="11.25" customHeight="1" x14ac:dyDescent="0.15">
      <c r="B34" s="619" t="s">
        <v>313</v>
      </c>
      <c r="C34" s="620"/>
      <c r="D34" s="620"/>
      <c r="E34" s="620"/>
      <c r="F34" s="620"/>
      <c r="G34" s="620"/>
      <c r="H34" s="620"/>
      <c r="I34" s="620"/>
      <c r="J34" s="620"/>
      <c r="K34" s="620"/>
      <c r="L34" s="620"/>
      <c r="M34" s="620"/>
      <c r="N34" s="620"/>
      <c r="O34" s="620"/>
      <c r="P34" s="620"/>
      <c r="Q34" s="621"/>
      <c r="R34" s="622">
        <v>33715</v>
      </c>
      <c r="S34" s="623"/>
      <c r="T34" s="623"/>
      <c r="U34" s="623"/>
      <c r="V34" s="623"/>
      <c r="W34" s="623"/>
      <c r="X34" s="623"/>
      <c r="Y34" s="624"/>
      <c r="Z34" s="625">
        <v>0.6</v>
      </c>
      <c r="AA34" s="625"/>
      <c r="AB34" s="625"/>
      <c r="AC34" s="625"/>
      <c r="AD34" s="626">
        <v>50</v>
      </c>
      <c r="AE34" s="626"/>
      <c r="AF34" s="626"/>
      <c r="AG34" s="626"/>
      <c r="AH34" s="626"/>
      <c r="AI34" s="626"/>
      <c r="AJ34" s="626"/>
      <c r="AK34" s="626"/>
      <c r="AL34" s="627">
        <v>0</v>
      </c>
      <c r="AM34" s="628"/>
      <c r="AN34" s="628"/>
      <c r="AO34" s="629"/>
      <c r="AP34" s="213"/>
      <c r="AQ34" s="601" t="s">
        <v>314</v>
      </c>
      <c r="AR34" s="602"/>
      <c r="AS34" s="602"/>
      <c r="AT34" s="602"/>
      <c r="AU34" s="602"/>
      <c r="AV34" s="602"/>
      <c r="AW34" s="602"/>
      <c r="AX34" s="602"/>
      <c r="AY34" s="602"/>
      <c r="AZ34" s="602"/>
      <c r="BA34" s="602"/>
      <c r="BB34" s="602"/>
      <c r="BC34" s="602"/>
      <c r="BD34" s="602"/>
      <c r="BE34" s="602"/>
      <c r="BF34" s="603"/>
      <c r="BG34" s="601" t="s">
        <v>315</v>
      </c>
      <c r="BH34" s="602"/>
      <c r="BI34" s="602"/>
      <c r="BJ34" s="602"/>
      <c r="BK34" s="602"/>
      <c r="BL34" s="602"/>
      <c r="BM34" s="602"/>
      <c r="BN34" s="602"/>
      <c r="BO34" s="602"/>
      <c r="BP34" s="602"/>
      <c r="BQ34" s="602"/>
      <c r="BR34" s="602"/>
      <c r="BS34" s="602"/>
      <c r="BT34" s="602"/>
      <c r="BU34" s="602"/>
      <c r="BV34" s="602"/>
      <c r="BW34" s="602"/>
      <c r="BX34" s="602"/>
      <c r="BY34" s="602"/>
      <c r="BZ34" s="602"/>
      <c r="CA34" s="602"/>
      <c r="CB34" s="603"/>
      <c r="CD34" s="637" t="s">
        <v>316</v>
      </c>
      <c r="CE34" s="638"/>
      <c r="CF34" s="638"/>
      <c r="CG34" s="638"/>
      <c r="CH34" s="638"/>
      <c r="CI34" s="638"/>
      <c r="CJ34" s="638"/>
      <c r="CK34" s="638"/>
      <c r="CL34" s="638"/>
      <c r="CM34" s="638"/>
      <c r="CN34" s="638"/>
      <c r="CO34" s="638"/>
      <c r="CP34" s="638"/>
      <c r="CQ34" s="639"/>
      <c r="CR34" s="622">
        <v>846136</v>
      </c>
      <c r="CS34" s="623"/>
      <c r="CT34" s="623"/>
      <c r="CU34" s="623"/>
      <c r="CV34" s="623"/>
      <c r="CW34" s="623"/>
      <c r="CX34" s="623"/>
      <c r="CY34" s="624"/>
      <c r="CZ34" s="627">
        <v>16.399999999999999</v>
      </c>
      <c r="DA34" s="657"/>
      <c r="DB34" s="657"/>
      <c r="DC34" s="660"/>
      <c r="DD34" s="631">
        <v>687281</v>
      </c>
      <c r="DE34" s="623"/>
      <c r="DF34" s="623"/>
      <c r="DG34" s="623"/>
      <c r="DH34" s="623"/>
      <c r="DI34" s="623"/>
      <c r="DJ34" s="623"/>
      <c r="DK34" s="624"/>
      <c r="DL34" s="631">
        <v>525607</v>
      </c>
      <c r="DM34" s="623"/>
      <c r="DN34" s="623"/>
      <c r="DO34" s="623"/>
      <c r="DP34" s="623"/>
      <c r="DQ34" s="623"/>
      <c r="DR34" s="623"/>
      <c r="DS34" s="623"/>
      <c r="DT34" s="623"/>
      <c r="DU34" s="623"/>
      <c r="DV34" s="624"/>
      <c r="DW34" s="627">
        <v>14.9</v>
      </c>
      <c r="DX34" s="657"/>
      <c r="DY34" s="657"/>
      <c r="DZ34" s="657"/>
      <c r="EA34" s="657"/>
      <c r="EB34" s="657"/>
      <c r="EC34" s="658"/>
    </row>
    <row r="35" spans="2:133" ht="11.25" customHeight="1" x14ac:dyDescent="0.15">
      <c r="B35" s="619" t="s">
        <v>317</v>
      </c>
      <c r="C35" s="620"/>
      <c r="D35" s="620"/>
      <c r="E35" s="620"/>
      <c r="F35" s="620"/>
      <c r="G35" s="620"/>
      <c r="H35" s="620"/>
      <c r="I35" s="620"/>
      <c r="J35" s="620"/>
      <c r="K35" s="620"/>
      <c r="L35" s="620"/>
      <c r="M35" s="620"/>
      <c r="N35" s="620"/>
      <c r="O35" s="620"/>
      <c r="P35" s="620"/>
      <c r="Q35" s="621"/>
      <c r="R35" s="622">
        <v>584964</v>
      </c>
      <c r="S35" s="623"/>
      <c r="T35" s="623"/>
      <c r="U35" s="623"/>
      <c r="V35" s="623"/>
      <c r="W35" s="623"/>
      <c r="X35" s="623"/>
      <c r="Y35" s="624"/>
      <c r="Z35" s="625">
        <v>10.6</v>
      </c>
      <c r="AA35" s="625"/>
      <c r="AB35" s="625"/>
      <c r="AC35" s="625"/>
      <c r="AD35" s="626" t="s">
        <v>133</v>
      </c>
      <c r="AE35" s="626"/>
      <c r="AF35" s="626"/>
      <c r="AG35" s="626"/>
      <c r="AH35" s="626"/>
      <c r="AI35" s="626"/>
      <c r="AJ35" s="626"/>
      <c r="AK35" s="626"/>
      <c r="AL35" s="627" t="s">
        <v>233</v>
      </c>
      <c r="AM35" s="628"/>
      <c r="AN35" s="628"/>
      <c r="AO35" s="629"/>
      <c r="AP35" s="213"/>
      <c r="AQ35" s="695" t="s">
        <v>318</v>
      </c>
      <c r="AR35" s="696"/>
      <c r="AS35" s="696"/>
      <c r="AT35" s="696"/>
      <c r="AU35" s="696"/>
      <c r="AV35" s="696"/>
      <c r="AW35" s="696"/>
      <c r="AX35" s="696"/>
      <c r="AY35" s="697"/>
      <c r="AZ35" s="611">
        <v>405519</v>
      </c>
      <c r="BA35" s="612"/>
      <c r="BB35" s="612"/>
      <c r="BC35" s="612"/>
      <c r="BD35" s="612"/>
      <c r="BE35" s="612"/>
      <c r="BF35" s="698"/>
      <c r="BG35" s="633" t="s">
        <v>319</v>
      </c>
      <c r="BH35" s="634"/>
      <c r="BI35" s="634"/>
      <c r="BJ35" s="634"/>
      <c r="BK35" s="634"/>
      <c r="BL35" s="634"/>
      <c r="BM35" s="634"/>
      <c r="BN35" s="634"/>
      <c r="BO35" s="634"/>
      <c r="BP35" s="634"/>
      <c r="BQ35" s="634"/>
      <c r="BR35" s="634"/>
      <c r="BS35" s="634"/>
      <c r="BT35" s="634"/>
      <c r="BU35" s="635"/>
      <c r="BV35" s="611">
        <v>14617</v>
      </c>
      <c r="BW35" s="612"/>
      <c r="BX35" s="612"/>
      <c r="BY35" s="612"/>
      <c r="BZ35" s="612"/>
      <c r="CA35" s="612"/>
      <c r="CB35" s="698"/>
      <c r="CD35" s="637" t="s">
        <v>320</v>
      </c>
      <c r="CE35" s="638"/>
      <c r="CF35" s="638"/>
      <c r="CG35" s="638"/>
      <c r="CH35" s="638"/>
      <c r="CI35" s="638"/>
      <c r="CJ35" s="638"/>
      <c r="CK35" s="638"/>
      <c r="CL35" s="638"/>
      <c r="CM35" s="638"/>
      <c r="CN35" s="638"/>
      <c r="CO35" s="638"/>
      <c r="CP35" s="638"/>
      <c r="CQ35" s="639"/>
      <c r="CR35" s="622">
        <v>195877</v>
      </c>
      <c r="CS35" s="655"/>
      <c r="CT35" s="655"/>
      <c r="CU35" s="655"/>
      <c r="CV35" s="655"/>
      <c r="CW35" s="655"/>
      <c r="CX35" s="655"/>
      <c r="CY35" s="656"/>
      <c r="CZ35" s="627">
        <v>3.8</v>
      </c>
      <c r="DA35" s="657"/>
      <c r="DB35" s="657"/>
      <c r="DC35" s="660"/>
      <c r="DD35" s="631">
        <v>185877</v>
      </c>
      <c r="DE35" s="655"/>
      <c r="DF35" s="655"/>
      <c r="DG35" s="655"/>
      <c r="DH35" s="655"/>
      <c r="DI35" s="655"/>
      <c r="DJ35" s="655"/>
      <c r="DK35" s="656"/>
      <c r="DL35" s="631">
        <v>175694</v>
      </c>
      <c r="DM35" s="655"/>
      <c r="DN35" s="655"/>
      <c r="DO35" s="655"/>
      <c r="DP35" s="655"/>
      <c r="DQ35" s="655"/>
      <c r="DR35" s="655"/>
      <c r="DS35" s="655"/>
      <c r="DT35" s="655"/>
      <c r="DU35" s="655"/>
      <c r="DV35" s="656"/>
      <c r="DW35" s="627">
        <v>5</v>
      </c>
      <c r="DX35" s="657"/>
      <c r="DY35" s="657"/>
      <c r="DZ35" s="657"/>
      <c r="EA35" s="657"/>
      <c r="EB35" s="657"/>
      <c r="EC35" s="658"/>
    </row>
    <row r="36" spans="2:133" ht="11.25" customHeight="1" x14ac:dyDescent="0.15">
      <c r="B36" s="619" t="s">
        <v>321</v>
      </c>
      <c r="C36" s="620"/>
      <c r="D36" s="620"/>
      <c r="E36" s="620"/>
      <c r="F36" s="620"/>
      <c r="G36" s="620"/>
      <c r="H36" s="620"/>
      <c r="I36" s="620"/>
      <c r="J36" s="620"/>
      <c r="K36" s="620"/>
      <c r="L36" s="620"/>
      <c r="M36" s="620"/>
      <c r="N36" s="620"/>
      <c r="O36" s="620"/>
      <c r="P36" s="620"/>
      <c r="Q36" s="621"/>
      <c r="R36" s="622" t="s">
        <v>133</v>
      </c>
      <c r="S36" s="623"/>
      <c r="T36" s="623"/>
      <c r="U36" s="623"/>
      <c r="V36" s="623"/>
      <c r="W36" s="623"/>
      <c r="X36" s="623"/>
      <c r="Y36" s="624"/>
      <c r="Z36" s="625" t="s">
        <v>133</v>
      </c>
      <c r="AA36" s="625"/>
      <c r="AB36" s="625"/>
      <c r="AC36" s="625"/>
      <c r="AD36" s="626" t="s">
        <v>133</v>
      </c>
      <c r="AE36" s="626"/>
      <c r="AF36" s="626"/>
      <c r="AG36" s="626"/>
      <c r="AH36" s="626"/>
      <c r="AI36" s="626"/>
      <c r="AJ36" s="626"/>
      <c r="AK36" s="626"/>
      <c r="AL36" s="627" t="s">
        <v>133</v>
      </c>
      <c r="AM36" s="628"/>
      <c r="AN36" s="628"/>
      <c r="AO36" s="629"/>
      <c r="AQ36" s="699" t="s">
        <v>322</v>
      </c>
      <c r="AR36" s="700"/>
      <c r="AS36" s="700"/>
      <c r="AT36" s="700"/>
      <c r="AU36" s="700"/>
      <c r="AV36" s="700"/>
      <c r="AW36" s="700"/>
      <c r="AX36" s="700"/>
      <c r="AY36" s="701"/>
      <c r="AZ36" s="622">
        <v>150614</v>
      </c>
      <c r="BA36" s="623"/>
      <c r="BB36" s="623"/>
      <c r="BC36" s="623"/>
      <c r="BD36" s="655"/>
      <c r="BE36" s="655"/>
      <c r="BF36" s="681"/>
      <c r="BG36" s="637" t="s">
        <v>323</v>
      </c>
      <c r="BH36" s="638"/>
      <c r="BI36" s="638"/>
      <c r="BJ36" s="638"/>
      <c r="BK36" s="638"/>
      <c r="BL36" s="638"/>
      <c r="BM36" s="638"/>
      <c r="BN36" s="638"/>
      <c r="BO36" s="638"/>
      <c r="BP36" s="638"/>
      <c r="BQ36" s="638"/>
      <c r="BR36" s="638"/>
      <c r="BS36" s="638"/>
      <c r="BT36" s="638"/>
      <c r="BU36" s="639"/>
      <c r="BV36" s="622">
        <v>6032</v>
      </c>
      <c r="BW36" s="623"/>
      <c r="BX36" s="623"/>
      <c r="BY36" s="623"/>
      <c r="BZ36" s="623"/>
      <c r="CA36" s="623"/>
      <c r="CB36" s="632"/>
      <c r="CD36" s="637" t="s">
        <v>324</v>
      </c>
      <c r="CE36" s="638"/>
      <c r="CF36" s="638"/>
      <c r="CG36" s="638"/>
      <c r="CH36" s="638"/>
      <c r="CI36" s="638"/>
      <c r="CJ36" s="638"/>
      <c r="CK36" s="638"/>
      <c r="CL36" s="638"/>
      <c r="CM36" s="638"/>
      <c r="CN36" s="638"/>
      <c r="CO36" s="638"/>
      <c r="CP36" s="638"/>
      <c r="CQ36" s="639"/>
      <c r="CR36" s="622">
        <v>897658</v>
      </c>
      <c r="CS36" s="623"/>
      <c r="CT36" s="623"/>
      <c r="CU36" s="623"/>
      <c r="CV36" s="623"/>
      <c r="CW36" s="623"/>
      <c r="CX36" s="623"/>
      <c r="CY36" s="624"/>
      <c r="CZ36" s="627">
        <v>17.399999999999999</v>
      </c>
      <c r="DA36" s="657"/>
      <c r="DB36" s="657"/>
      <c r="DC36" s="660"/>
      <c r="DD36" s="631">
        <v>739318</v>
      </c>
      <c r="DE36" s="623"/>
      <c r="DF36" s="623"/>
      <c r="DG36" s="623"/>
      <c r="DH36" s="623"/>
      <c r="DI36" s="623"/>
      <c r="DJ36" s="623"/>
      <c r="DK36" s="624"/>
      <c r="DL36" s="631">
        <v>386037</v>
      </c>
      <c r="DM36" s="623"/>
      <c r="DN36" s="623"/>
      <c r="DO36" s="623"/>
      <c r="DP36" s="623"/>
      <c r="DQ36" s="623"/>
      <c r="DR36" s="623"/>
      <c r="DS36" s="623"/>
      <c r="DT36" s="623"/>
      <c r="DU36" s="623"/>
      <c r="DV36" s="624"/>
      <c r="DW36" s="627">
        <v>11</v>
      </c>
      <c r="DX36" s="657"/>
      <c r="DY36" s="657"/>
      <c r="DZ36" s="657"/>
      <c r="EA36" s="657"/>
      <c r="EB36" s="657"/>
      <c r="EC36" s="658"/>
    </row>
    <row r="37" spans="2:133" ht="11.25" customHeight="1" x14ac:dyDescent="0.15">
      <c r="B37" s="619" t="s">
        <v>325</v>
      </c>
      <c r="C37" s="620"/>
      <c r="D37" s="620"/>
      <c r="E37" s="620"/>
      <c r="F37" s="620"/>
      <c r="G37" s="620"/>
      <c r="H37" s="620"/>
      <c r="I37" s="620"/>
      <c r="J37" s="620"/>
      <c r="K37" s="620"/>
      <c r="L37" s="620"/>
      <c r="M37" s="620"/>
      <c r="N37" s="620"/>
      <c r="O37" s="620"/>
      <c r="P37" s="620"/>
      <c r="Q37" s="621"/>
      <c r="R37" s="622">
        <v>132764</v>
      </c>
      <c r="S37" s="623"/>
      <c r="T37" s="623"/>
      <c r="U37" s="623"/>
      <c r="V37" s="623"/>
      <c r="W37" s="623"/>
      <c r="X37" s="623"/>
      <c r="Y37" s="624"/>
      <c r="Z37" s="625">
        <v>2.4</v>
      </c>
      <c r="AA37" s="625"/>
      <c r="AB37" s="625"/>
      <c r="AC37" s="625"/>
      <c r="AD37" s="626" t="s">
        <v>133</v>
      </c>
      <c r="AE37" s="626"/>
      <c r="AF37" s="626"/>
      <c r="AG37" s="626"/>
      <c r="AH37" s="626"/>
      <c r="AI37" s="626"/>
      <c r="AJ37" s="626"/>
      <c r="AK37" s="626"/>
      <c r="AL37" s="627" t="s">
        <v>133</v>
      </c>
      <c r="AM37" s="628"/>
      <c r="AN37" s="628"/>
      <c r="AO37" s="629"/>
      <c r="AQ37" s="699" t="s">
        <v>326</v>
      </c>
      <c r="AR37" s="700"/>
      <c r="AS37" s="700"/>
      <c r="AT37" s="700"/>
      <c r="AU37" s="700"/>
      <c r="AV37" s="700"/>
      <c r="AW37" s="700"/>
      <c r="AX37" s="700"/>
      <c r="AY37" s="701"/>
      <c r="AZ37" s="622">
        <v>4334</v>
      </c>
      <c r="BA37" s="623"/>
      <c r="BB37" s="623"/>
      <c r="BC37" s="623"/>
      <c r="BD37" s="655"/>
      <c r="BE37" s="655"/>
      <c r="BF37" s="681"/>
      <c r="BG37" s="637" t="s">
        <v>327</v>
      </c>
      <c r="BH37" s="638"/>
      <c r="BI37" s="638"/>
      <c r="BJ37" s="638"/>
      <c r="BK37" s="638"/>
      <c r="BL37" s="638"/>
      <c r="BM37" s="638"/>
      <c r="BN37" s="638"/>
      <c r="BO37" s="638"/>
      <c r="BP37" s="638"/>
      <c r="BQ37" s="638"/>
      <c r="BR37" s="638"/>
      <c r="BS37" s="638"/>
      <c r="BT37" s="638"/>
      <c r="BU37" s="639"/>
      <c r="BV37" s="622">
        <v>717</v>
      </c>
      <c r="BW37" s="623"/>
      <c r="BX37" s="623"/>
      <c r="BY37" s="623"/>
      <c r="BZ37" s="623"/>
      <c r="CA37" s="623"/>
      <c r="CB37" s="632"/>
      <c r="CD37" s="637" t="s">
        <v>328</v>
      </c>
      <c r="CE37" s="638"/>
      <c r="CF37" s="638"/>
      <c r="CG37" s="638"/>
      <c r="CH37" s="638"/>
      <c r="CI37" s="638"/>
      <c r="CJ37" s="638"/>
      <c r="CK37" s="638"/>
      <c r="CL37" s="638"/>
      <c r="CM37" s="638"/>
      <c r="CN37" s="638"/>
      <c r="CO37" s="638"/>
      <c r="CP37" s="638"/>
      <c r="CQ37" s="639"/>
      <c r="CR37" s="622">
        <v>233668</v>
      </c>
      <c r="CS37" s="655"/>
      <c r="CT37" s="655"/>
      <c r="CU37" s="655"/>
      <c r="CV37" s="655"/>
      <c r="CW37" s="655"/>
      <c r="CX37" s="655"/>
      <c r="CY37" s="656"/>
      <c r="CZ37" s="627">
        <v>4.5</v>
      </c>
      <c r="DA37" s="657"/>
      <c r="DB37" s="657"/>
      <c r="DC37" s="660"/>
      <c r="DD37" s="631">
        <v>233668</v>
      </c>
      <c r="DE37" s="655"/>
      <c r="DF37" s="655"/>
      <c r="DG37" s="655"/>
      <c r="DH37" s="655"/>
      <c r="DI37" s="655"/>
      <c r="DJ37" s="655"/>
      <c r="DK37" s="656"/>
      <c r="DL37" s="631">
        <v>233071</v>
      </c>
      <c r="DM37" s="655"/>
      <c r="DN37" s="655"/>
      <c r="DO37" s="655"/>
      <c r="DP37" s="655"/>
      <c r="DQ37" s="655"/>
      <c r="DR37" s="655"/>
      <c r="DS37" s="655"/>
      <c r="DT37" s="655"/>
      <c r="DU37" s="655"/>
      <c r="DV37" s="656"/>
      <c r="DW37" s="627">
        <v>6.6</v>
      </c>
      <c r="DX37" s="657"/>
      <c r="DY37" s="657"/>
      <c r="DZ37" s="657"/>
      <c r="EA37" s="657"/>
      <c r="EB37" s="657"/>
      <c r="EC37" s="658"/>
    </row>
    <row r="38" spans="2:133" ht="11.25" customHeight="1" x14ac:dyDescent="0.15">
      <c r="B38" s="667" t="s">
        <v>329</v>
      </c>
      <c r="C38" s="668"/>
      <c r="D38" s="668"/>
      <c r="E38" s="668"/>
      <c r="F38" s="668"/>
      <c r="G38" s="668"/>
      <c r="H38" s="668"/>
      <c r="I38" s="668"/>
      <c r="J38" s="668"/>
      <c r="K38" s="668"/>
      <c r="L38" s="668"/>
      <c r="M38" s="668"/>
      <c r="N38" s="668"/>
      <c r="O38" s="668"/>
      <c r="P38" s="668"/>
      <c r="Q38" s="669"/>
      <c r="R38" s="702">
        <v>5507527</v>
      </c>
      <c r="S38" s="703"/>
      <c r="T38" s="703"/>
      <c r="U38" s="703"/>
      <c r="V38" s="703"/>
      <c r="W38" s="703"/>
      <c r="X38" s="703"/>
      <c r="Y38" s="704"/>
      <c r="Z38" s="705">
        <v>100</v>
      </c>
      <c r="AA38" s="705"/>
      <c r="AB38" s="705"/>
      <c r="AC38" s="705"/>
      <c r="AD38" s="706">
        <v>3384856</v>
      </c>
      <c r="AE38" s="706"/>
      <c r="AF38" s="706"/>
      <c r="AG38" s="706"/>
      <c r="AH38" s="706"/>
      <c r="AI38" s="706"/>
      <c r="AJ38" s="706"/>
      <c r="AK38" s="706"/>
      <c r="AL38" s="707">
        <v>100</v>
      </c>
      <c r="AM38" s="693"/>
      <c r="AN38" s="693"/>
      <c r="AO38" s="708"/>
      <c r="AQ38" s="699" t="s">
        <v>330</v>
      </c>
      <c r="AR38" s="700"/>
      <c r="AS38" s="700"/>
      <c r="AT38" s="700"/>
      <c r="AU38" s="700"/>
      <c r="AV38" s="700"/>
      <c r="AW38" s="700"/>
      <c r="AX38" s="700"/>
      <c r="AY38" s="701"/>
      <c r="AZ38" s="622">
        <v>2991</v>
      </c>
      <c r="BA38" s="623"/>
      <c r="BB38" s="623"/>
      <c r="BC38" s="623"/>
      <c r="BD38" s="655"/>
      <c r="BE38" s="655"/>
      <c r="BF38" s="681"/>
      <c r="BG38" s="637" t="s">
        <v>331</v>
      </c>
      <c r="BH38" s="638"/>
      <c r="BI38" s="638"/>
      <c r="BJ38" s="638"/>
      <c r="BK38" s="638"/>
      <c r="BL38" s="638"/>
      <c r="BM38" s="638"/>
      <c r="BN38" s="638"/>
      <c r="BO38" s="638"/>
      <c r="BP38" s="638"/>
      <c r="BQ38" s="638"/>
      <c r="BR38" s="638"/>
      <c r="BS38" s="638"/>
      <c r="BT38" s="638"/>
      <c r="BU38" s="639"/>
      <c r="BV38" s="622">
        <v>1182</v>
      </c>
      <c r="BW38" s="623"/>
      <c r="BX38" s="623"/>
      <c r="BY38" s="623"/>
      <c r="BZ38" s="623"/>
      <c r="CA38" s="623"/>
      <c r="CB38" s="632"/>
      <c r="CD38" s="637" t="s">
        <v>332</v>
      </c>
      <c r="CE38" s="638"/>
      <c r="CF38" s="638"/>
      <c r="CG38" s="638"/>
      <c r="CH38" s="638"/>
      <c r="CI38" s="638"/>
      <c r="CJ38" s="638"/>
      <c r="CK38" s="638"/>
      <c r="CL38" s="638"/>
      <c r="CM38" s="638"/>
      <c r="CN38" s="638"/>
      <c r="CO38" s="638"/>
      <c r="CP38" s="638"/>
      <c r="CQ38" s="639"/>
      <c r="CR38" s="622">
        <v>401185</v>
      </c>
      <c r="CS38" s="623"/>
      <c r="CT38" s="623"/>
      <c r="CU38" s="623"/>
      <c r="CV38" s="623"/>
      <c r="CW38" s="623"/>
      <c r="CX38" s="623"/>
      <c r="CY38" s="624"/>
      <c r="CZ38" s="627">
        <v>7.8</v>
      </c>
      <c r="DA38" s="657"/>
      <c r="DB38" s="657"/>
      <c r="DC38" s="660"/>
      <c r="DD38" s="631">
        <v>355307</v>
      </c>
      <c r="DE38" s="623"/>
      <c r="DF38" s="623"/>
      <c r="DG38" s="623"/>
      <c r="DH38" s="623"/>
      <c r="DI38" s="623"/>
      <c r="DJ38" s="623"/>
      <c r="DK38" s="624"/>
      <c r="DL38" s="631">
        <v>85252</v>
      </c>
      <c r="DM38" s="623"/>
      <c r="DN38" s="623"/>
      <c r="DO38" s="623"/>
      <c r="DP38" s="623"/>
      <c r="DQ38" s="623"/>
      <c r="DR38" s="623"/>
      <c r="DS38" s="623"/>
      <c r="DT38" s="623"/>
      <c r="DU38" s="623"/>
      <c r="DV38" s="624"/>
      <c r="DW38" s="627">
        <v>2.4</v>
      </c>
      <c r="DX38" s="657"/>
      <c r="DY38" s="657"/>
      <c r="DZ38" s="657"/>
      <c r="EA38" s="657"/>
      <c r="EB38" s="657"/>
      <c r="EC38" s="658"/>
    </row>
    <row r="39" spans="2:133" ht="11.25" customHeight="1" x14ac:dyDescent="0.15">
      <c r="AQ39" s="699" t="s">
        <v>333</v>
      </c>
      <c r="AR39" s="700"/>
      <c r="AS39" s="700"/>
      <c r="AT39" s="700"/>
      <c r="AU39" s="700"/>
      <c r="AV39" s="700"/>
      <c r="AW39" s="700"/>
      <c r="AX39" s="700"/>
      <c r="AY39" s="701"/>
      <c r="AZ39" s="622" t="s">
        <v>133</v>
      </c>
      <c r="BA39" s="623"/>
      <c r="BB39" s="623"/>
      <c r="BC39" s="623"/>
      <c r="BD39" s="655"/>
      <c r="BE39" s="655"/>
      <c r="BF39" s="681"/>
      <c r="BG39" s="713" t="s">
        <v>334</v>
      </c>
      <c r="BH39" s="714"/>
      <c r="BI39" s="714"/>
      <c r="BJ39" s="714"/>
      <c r="BK39" s="714"/>
      <c r="BL39" s="214"/>
      <c r="BM39" s="638" t="s">
        <v>335</v>
      </c>
      <c r="BN39" s="638"/>
      <c r="BO39" s="638"/>
      <c r="BP39" s="638"/>
      <c r="BQ39" s="638"/>
      <c r="BR39" s="638"/>
      <c r="BS39" s="638"/>
      <c r="BT39" s="638"/>
      <c r="BU39" s="639"/>
      <c r="BV39" s="622">
        <v>106</v>
      </c>
      <c r="BW39" s="623"/>
      <c r="BX39" s="623"/>
      <c r="BY39" s="623"/>
      <c r="BZ39" s="623"/>
      <c r="CA39" s="623"/>
      <c r="CB39" s="632"/>
      <c r="CD39" s="637" t="s">
        <v>336</v>
      </c>
      <c r="CE39" s="638"/>
      <c r="CF39" s="638"/>
      <c r="CG39" s="638"/>
      <c r="CH39" s="638"/>
      <c r="CI39" s="638"/>
      <c r="CJ39" s="638"/>
      <c r="CK39" s="638"/>
      <c r="CL39" s="638"/>
      <c r="CM39" s="638"/>
      <c r="CN39" s="638"/>
      <c r="CO39" s="638"/>
      <c r="CP39" s="638"/>
      <c r="CQ39" s="639"/>
      <c r="CR39" s="622">
        <v>201647</v>
      </c>
      <c r="CS39" s="655"/>
      <c r="CT39" s="655"/>
      <c r="CU39" s="655"/>
      <c r="CV39" s="655"/>
      <c r="CW39" s="655"/>
      <c r="CX39" s="655"/>
      <c r="CY39" s="656"/>
      <c r="CZ39" s="627">
        <v>3.9</v>
      </c>
      <c r="DA39" s="657"/>
      <c r="DB39" s="657"/>
      <c r="DC39" s="660"/>
      <c r="DD39" s="631">
        <v>191501</v>
      </c>
      <c r="DE39" s="655"/>
      <c r="DF39" s="655"/>
      <c r="DG39" s="655"/>
      <c r="DH39" s="655"/>
      <c r="DI39" s="655"/>
      <c r="DJ39" s="655"/>
      <c r="DK39" s="656"/>
      <c r="DL39" s="631" t="s">
        <v>133</v>
      </c>
      <c r="DM39" s="655"/>
      <c r="DN39" s="655"/>
      <c r="DO39" s="655"/>
      <c r="DP39" s="655"/>
      <c r="DQ39" s="655"/>
      <c r="DR39" s="655"/>
      <c r="DS39" s="655"/>
      <c r="DT39" s="655"/>
      <c r="DU39" s="655"/>
      <c r="DV39" s="656"/>
      <c r="DW39" s="627" t="s">
        <v>233</v>
      </c>
      <c r="DX39" s="657"/>
      <c r="DY39" s="657"/>
      <c r="DZ39" s="657"/>
      <c r="EA39" s="657"/>
      <c r="EB39" s="657"/>
      <c r="EC39" s="658"/>
    </row>
    <row r="40" spans="2:133" ht="11.25" customHeight="1" x14ac:dyDescent="0.15">
      <c r="AQ40" s="699" t="s">
        <v>337</v>
      </c>
      <c r="AR40" s="700"/>
      <c r="AS40" s="700"/>
      <c r="AT40" s="700"/>
      <c r="AU40" s="700"/>
      <c r="AV40" s="700"/>
      <c r="AW40" s="700"/>
      <c r="AX40" s="700"/>
      <c r="AY40" s="701"/>
      <c r="AZ40" s="622">
        <v>60375</v>
      </c>
      <c r="BA40" s="623"/>
      <c r="BB40" s="623"/>
      <c r="BC40" s="623"/>
      <c r="BD40" s="655"/>
      <c r="BE40" s="655"/>
      <c r="BF40" s="681"/>
      <c r="BG40" s="713"/>
      <c r="BH40" s="714"/>
      <c r="BI40" s="714"/>
      <c r="BJ40" s="714"/>
      <c r="BK40" s="714"/>
      <c r="BL40" s="214"/>
      <c r="BM40" s="638" t="s">
        <v>338</v>
      </c>
      <c r="BN40" s="638"/>
      <c r="BO40" s="638"/>
      <c r="BP40" s="638"/>
      <c r="BQ40" s="638"/>
      <c r="BR40" s="638"/>
      <c r="BS40" s="638"/>
      <c r="BT40" s="638"/>
      <c r="BU40" s="639"/>
      <c r="BV40" s="622">
        <v>128</v>
      </c>
      <c r="BW40" s="623"/>
      <c r="BX40" s="623"/>
      <c r="BY40" s="623"/>
      <c r="BZ40" s="623"/>
      <c r="CA40" s="623"/>
      <c r="CB40" s="632"/>
      <c r="CD40" s="637" t="s">
        <v>339</v>
      </c>
      <c r="CE40" s="638"/>
      <c r="CF40" s="638"/>
      <c r="CG40" s="638"/>
      <c r="CH40" s="638"/>
      <c r="CI40" s="638"/>
      <c r="CJ40" s="638"/>
      <c r="CK40" s="638"/>
      <c r="CL40" s="638"/>
      <c r="CM40" s="638"/>
      <c r="CN40" s="638"/>
      <c r="CO40" s="638"/>
      <c r="CP40" s="638"/>
      <c r="CQ40" s="639"/>
      <c r="CR40" s="622">
        <v>9124</v>
      </c>
      <c r="CS40" s="623"/>
      <c r="CT40" s="623"/>
      <c r="CU40" s="623"/>
      <c r="CV40" s="623"/>
      <c r="CW40" s="623"/>
      <c r="CX40" s="623"/>
      <c r="CY40" s="624"/>
      <c r="CZ40" s="627">
        <v>0.2</v>
      </c>
      <c r="DA40" s="657"/>
      <c r="DB40" s="657"/>
      <c r="DC40" s="660"/>
      <c r="DD40" s="631">
        <v>4124</v>
      </c>
      <c r="DE40" s="623"/>
      <c r="DF40" s="623"/>
      <c r="DG40" s="623"/>
      <c r="DH40" s="623"/>
      <c r="DI40" s="623"/>
      <c r="DJ40" s="623"/>
      <c r="DK40" s="624"/>
      <c r="DL40" s="631" t="s">
        <v>233</v>
      </c>
      <c r="DM40" s="623"/>
      <c r="DN40" s="623"/>
      <c r="DO40" s="623"/>
      <c r="DP40" s="623"/>
      <c r="DQ40" s="623"/>
      <c r="DR40" s="623"/>
      <c r="DS40" s="623"/>
      <c r="DT40" s="623"/>
      <c r="DU40" s="623"/>
      <c r="DV40" s="624"/>
      <c r="DW40" s="627" t="s">
        <v>233</v>
      </c>
      <c r="DX40" s="657"/>
      <c r="DY40" s="657"/>
      <c r="DZ40" s="657"/>
      <c r="EA40" s="657"/>
      <c r="EB40" s="657"/>
      <c r="EC40" s="658"/>
    </row>
    <row r="41" spans="2:133" ht="11.25" customHeight="1" x14ac:dyDescent="0.15">
      <c r="AQ41" s="709" t="s">
        <v>340</v>
      </c>
      <c r="AR41" s="710"/>
      <c r="AS41" s="710"/>
      <c r="AT41" s="710"/>
      <c r="AU41" s="710"/>
      <c r="AV41" s="710"/>
      <c r="AW41" s="710"/>
      <c r="AX41" s="710"/>
      <c r="AY41" s="711"/>
      <c r="AZ41" s="702">
        <v>187205</v>
      </c>
      <c r="BA41" s="703"/>
      <c r="BB41" s="703"/>
      <c r="BC41" s="703"/>
      <c r="BD41" s="692"/>
      <c r="BE41" s="692"/>
      <c r="BF41" s="694"/>
      <c r="BG41" s="715"/>
      <c r="BH41" s="716"/>
      <c r="BI41" s="716"/>
      <c r="BJ41" s="716"/>
      <c r="BK41" s="716"/>
      <c r="BL41" s="215"/>
      <c r="BM41" s="647" t="s">
        <v>341</v>
      </c>
      <c r="BN41" s="647"/>
      <c r="BO41" s="647"/>
      <c r="BP41" s="647"/>
      <c r="BQ41" s="647"/>
      <c r="BR41" s="647"/>
      <c r="BS41" s="647"/>
      <c r="BT41" s="647"/>
      <c r="BU41" s="648"/>
      <c r="BV41" s="702">
        <v>319</v>
      </c>
      <c r="BW41" s="703"/>
      <c r="BX41" s="703"/>
      <c r="BY41" s="703"/>
      <c r="BZ41" s="703"/>
      <c r="CA41" s="703"/>
      <c r="CB41" s="712"/>
      <c r="CD41" s="637" t="s">
        <v>342</v>
      </c>
      <c r="CE41" s="638"/>
      <c r="CF41" s="638"/>
      <c r="CG41" s="638"/>
      <c r="CH41" s="638"/>
      <c r="CI41" s="638"/>
      <c r="CJ41" s="638"/>
      <c r="CK41" s="638"/>
      <c r="CL41" s="638"/>
      <c r="CM41" s="638"/>
      <c r="CN41" s="638"/>
      <c r="CO41" s="638"/>
      <c r="CP41" s="638"/>
      <c r="CQ41" s="639"/>
      <c r="CR41" s="622" t="s">
        <v>233</v>
      </c>
      <c r="CS41" s="655"/>
      <c r="CT41" s="655"/>
      <c r="CU41" s="655"/>
      <c r="CV41" s="655"/>
      <c r="CW41" s="655"/>
      <c r="CX41" s="655"/>
      <c r="CY41" s="656"/>
      <c r="CZ41" s="627" t="s">
        <v>233</v>
      </c>
      <c r="DA41" s="657"/>
      <c r="DB41" s="657"/>
      <c r="DC41" s="660"/>
      <c r="DD41" s="631" t="s">
        <v>133</v>
      </c>
      <c r="DE41" s="655"/>
      <c r="DF41" s="655"/>
      <c r="DG41" s="655"/>
      <c r="DH41" s="655"/>
      <c r="DI41" s="655"/>
      <c r="DJ41" s="655"/>
      <c r="DK41" s="656"/>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208" t="s">
        <v>343</v>
      </c>
      <c r="C42" s="208"/>
      <c r="D42" s="208"/>
      <c r="E42" s="208"/>
      <c r="F42" s="208"/>
      <c r="G42" s="208"/>
      <c r="H42" s="208"/>
      <c r="I42" s="208"/>
      <c r="J42" s="208"/>
      <c r="K42" s="208"/>
      <c r="L42" s="208"/>
      <c r="M42" s="208"/>
      <c r="N42" s="208"/>
      <c r="O42" s="208"/>
      <c r="P42" s="208"/>
      <c r="Q42" s="208"/>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BV42" s="217"/>
      <c r="BW42" s="217"/>
      <c r="BX42" s="217"/>
      <c r="BY42" s="217"/>
      <c r="BZ42" s="217"/>
      <c r="CA42" s="217"/>
      <c r="CB42" s="217"/>
      <c r="CD42" s="619" t="s">
        <v>344</v>
      </c>
      <c r="CE42" s="620"/>
      <c r="CF42" s="620"/>
      <c r="CG42" s="620"/>
      <c r="CH42" s="620"/>
      <c r="CI42" s="620"/>
      <c r="CJ42" s="620"/>
      <c r="CK42" s="620"/>
      <c r="CL42" s="620"/>
      <c r="CM42" s="620"/>
      <c r="CN42" s="620"/>
      <c r="CO42" s="620"/>
      <c r="CP42" s="620"/>
      <c r="CQ42" s="621"/>
      <c r="CR42" s="622">
        <v>975916</v>
      </c>
      <c r="CS42" s="623"/>
      <c r="CT42" s="623"/>
      <c r="CU42" s="623"/>
      <c r="CV42" s="623"/>
      <c r="CW42" s="623"/>
      <c r="CX42" s="623"/>
      <c r="CY42" s="624"/>
      <c r="CZ42" s="627">
        <v>18.899999999999999</v>
      </c>
      <c r="DA42" s="628"/>
      <c r="DB42" s="628"/>
      <c r="DC42" s="723"/>
      <c r="DD42" s="631">
        <v>324506</v>
      </c>
      <c r="DE42" s="623"/>
      <c r="DF42" s="623"/>
      <c r="DG42" s="623"/>
      <c r="DH42" s="623"/>
      <c r="DI42" s="623"/>
      <c r="DJ42" s="623"/>
      <c r="DK42" s="624"/>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218" t="s">
        <v>345</v>
      </c>
      <c r="C43" s="208"/>
      <c r="D43" s="208"/>
      <c r="E43" s="208"/>
      <c r="F43" s="208"/>
      <c r="G43" s="208"/>
      <c r="H43" s="208"/>
      <c r="I43" s="208"/>
      <c r="J43" s="208"/>
      <c r="K43" s="208"/>
      <c r="L43" s="208"/>
      <c r="M43" s="208"/>
      <c r="N43" s="208"/>
      <c r="O43" s="208"/>
      <c r="P43" s="208"/>
      <c r="Q43" s="208"/>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CD43" s="619" t="s">
        <v>346</v>
      </c>
      <c r="CE43" s="620"/>
      <c r="CF43" s="620"/>
      <c r="CG43" s="620"/>
      <c r="CH43" s="620"/>
      <c r="CI43" s="620"/>
      <c r="CJ43" s="620"/>
      <c r="CK43" s="620"/>
      <c r="CL43" s="620"/>
      <c r="CM43" s="620"/>
      <c r="CN43" s="620"/>
      <c r="CO43" s="620"/>
      <c r="CP43" s="620"/>
      <c r="CQ43" s="621"/>
      <c r="CR43" s="622">
        <v>18013</v>
      </c>
      <c r="CS43" s="655"/>
      <c r="CT43" s="655"/>
      <c r="CU43" s="655"/>
      <c r="CV43" s="655"/>
      <c r="CW43" s="655"/>
      <c r="CX43" s="655"/>
      <c r="CY43" s="656"/>
      <c r="CZ43" s="627">
        <v>0.3</v>
      </c>
      <c r="DA43" s="657"/>
      <c r="DB43" s="657"/>
      <c r="DC43" s="660"/>
      <c r="DD43" s="631">
        <v>18013</v>
      </c>
      <c r="DE43" s="655"/>
      <c r="DF43" s="655"/>
      <c r="DG43" s="655"/>
      <c r="DH43" s="655"/>
      <c r="DI43" s="655"/>
      <c r="DJ43" s="655"/>
      <c r="DK43" s="656"/>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219" t="s">
        <v>347</v>
      </c>
      <c r="CD44" s="734" t="s">
        <v>299</v>
      </c>
      <c r="CE44" s="735"/>
      <c r="CF44" s="619" t="s">
        <v>348</v>
      </c>
      <c r="CG44" s="620"/>
      <c r="CH44" s="620"/>
      <c r="CI44" s="620"/>
      <c r="CJ44" s="620"/>
      <c r="CK44" s="620"/>
      <c r="CL44" s="620"/>
      <c r="CM44" s="620"/>
      <c r="CN44" s="620"/>
      <c r="CO44" s="620"/>
      <c r="CP44" s="620"/>
      <c r="CQ44" s="621"/>
      <c r="CR44" s="622">
        <v>942092</v>
      </c>
      <c r="CS44" s="623"/>
      <c r="CT44" s="623"/>
      <c r="CU44" s="623"/>
      <c r="CV44" s="623"/>
      <c r="CW44" s="623"/>
      <c r="CX44" s="623"/>
      <c r="CY44" s="624"/>
      <c r="CZ44" s="627">
        <v>18.2</v>
      </c>
      <c r="DA44" s="628"/>
      <c r="DB44" s="628"/>
      <c r="DC44" s="723"/>
      <c r="DD44" s="631">
        <v>290682</v>
      </c>
      <c r="DE44" s="623"/>
      <c r="DF44" s="623"/>
      <c r="DG44" s="623"/>
      <c r="DH44" s="623"/>
      <c r="DI44" s="623"/>
      <c r="DJ44" s="623"/>
      <c r="DK44" s="624"/>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CD45" s="736"/>
      <c r="CE45" s="737"/>
      <c r="CF45" s="619" t="s">
        <v>349</v>
      </c>
      <c r="CG45" s="620"/>
      <c r="CH45" s="620"/>
      <c r="CI45" s="620"/>
      <c r="CJ45" s="620"/>
      <c r="CK45" s="620"/>
      <c r="CL45" s="620"/>
      <c r="CM45" s="620"/>
      <c r="CN45" s="620"/>
      <c r="CO45" s="620"/>
      <c r="CP45" s="620"/>
      <c r="CQ45" s="621"/>
      <c r="CR45" s="622">
        <v>497210</v>
      </c>
      <c r="CS45" s="655"/>
      <c r="CT45" s="655"/>
      <c r="CU45" s="655"/>
      <c r="CV45" s="655"/>
      <c r="CW45" s="655"/>
      <c r="CX45" s="655"/>
      <c r="CY45" s="656"/>
      <c r="CZ45" s="627">
        <v>9.6</v>
      </c>
      <c r="DA45" s="657"/>
      <c r="DB45" s="657"/>
      <c r="DC45" s="660"/>
      <c r="DD45" s="631">
        <v>30894</v>
      </c>
      <c r="DE45" s="655"/>
      <c r="DF45" s="655"/>
      <c r="DG45" s="655"/>
      <c r="DH45" s="655"/>
      <c r="DI45" s="655"/>
      <c r="DJ45" s="655"/>
      <c r="DK45" s="656"/>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CD46" s="736"/>
      <c r="CE46" s="737"/>
      <c r="CF46" s="619" t="s">
        <v>350</v>
      </c>
      <c r="CG46" s="620"/>
      <c r="CH46" s="620"/>
      <c r="CI46" s="620"/>
      <c r="CJ46" s="620"/>
      <c r="CK46" s="620"/>
      <c r="CL46" s="620"/>
      <c r="CM46" s="620"/>
      <c r="CN46" s="620"/>
      <c r="CO46" s="620"/>
      <c r="CP46" s="620"/>
      <c r="CQ46" s="621"/>
      <c r="CR46" s="622">
        <v>389511</v>
      </c>
      <c r="CS46" s="623"/>
      <c r="CT46" s="623"/>
      <c r="CU46" s="623"/>
      <c r="CV46" s="623"/>
      <c r="CW46" s="623"/>
      <c r="CX46" s="623"/>
      <c r="CY46" s="624"/>
      <c r="CZ46" s="627">
        <v>7.5</v>
      </c>
      <c r="DA46" s="628"/>
      <c r="DB46" s="628"/>
      <c r="DC46" s="723"/>
      <c r="DD46" s="631">
        <v>217782</v>
      </c>
      <c r="DE46" s="623"/>
      <c r="DF46" s="623"/>
      <c r="DG46" s="623"/>
      <c r="DH46" s="623"/>
      <c r="DI46" s="623"/>
      <c r="DJ46" s="623"/>
      <c r="DK46" s="624"/>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CD47" s="736"/>
      <c r="CE47" s="737"/>
      <c r="CF47" s="619" t="s">
        <v>351</v>
      </c>
      <c r="CG47" s="620"/>
      <c r="CH47" s="620"/>
      <c r="CI47" s="620"/>
      <c r="CJ47" s="620"/>
      <c r="CK47" s="620"/>
      <c r="CL47" s="620"/>
      <c r="CM47" s="620"/>
      <c r="CN47" s="620"/>
      <c r="CO47" s="620"/>
      <c r="CP47" s="620"/>
      <c r="CQ47" s="621"/>
      <c r="CR47" s="622">
        <v>33824</v>
      </c>
      <c r="CS47" s="655"/>
      <c r="CT47" s="655"/>
      <c r="CU47" s="655"/>
      <c r="CV47" s="655"/>
      <c r="CW47" s="655"/>
      <c r="CX47" s="655"/>
      <c r="CY47" s="656"/>
      <c r="CZ47" s="627">
        <v>0.7</v>
      </c>
      <c r="DA47" s="657"/>
      <c r="DB47" s="657"/>
      <c r="DC47" s="660"/>
      <c r="DD47" s="631">
        <v>33824</v>
      </c>
      <c r="DE47" s="655"/>
      <c r="DF47" s="655"/>
      <c r="DG47" s="655"/>
      <c r="DH47" s="655"/>
      <c r="DI47" s="655"/>
      <c r="DJ47" s="655"/>
      <c r="DK47" s="656"/>
      <c r="DL47" s="720"/>
      <c r="DM47" s="721"/>
      <c r="DN47" s="721"/>
      <c r="DO47" s="721"/>
      <c r="DP47" s="721"/>
      <c r="DQ47" s="721"/>
      <c r="DR47" s="721"/>
      <c r="DS47" s="721"/>
      <c r="DT47" s="721"/>
      <c r="DU47" s="721"/>
      <c r="DV47" s="722"/>
      <c r="DW47" s="717"/>
      <c r="DX47" s="718"/>
      <c r="DY47" s="718"/>
      <c r="DZ47" s="718"/>
      <c r="EA47" s="718"/>
      <c r="EB47" s="718"/>
      <c r="EC47" s="719"/>
    </row>
    <row r="48" spans="2:133" x14ac:dyDescent="0.15">
      <c r="CD48" s="738"/>
      <c r="CE48" s="739"/>
      <c r="CF48" s="619" t="s">
        <v>352</v>
      </c>
      <c r="CG48" s="620"/>
      <c r="CH48" s="620"/>
      <c r="CI48" s="620"/>
      <c r="CJ48" s="620"/>
      <c r="CK48" s="620"/>
      <c r="CL48" s="620"/>
      <c r="CM48" s="620"/>
      <c r="CN48" s="620"/>
      <c r="CO48" s="620"/>
      <c r="CP48" s="620"/>
      <c r="CQ48" s="621"/>
      <c r="CR48" s="622" t="s">
        <v>133</v>
      </c>
      <c r="CS48" s="623"/>
      <c r="CT48" s="623"/>
      <c r="CU48" s="623"/>
      <c r="CV48" s="623"/>
      <c r="CW48" s="623"/>
      <c r="CX48" s="623"/>
      <c r="CY48" s="624"/>
      <c r="CZ48" s="627" t="s">
        <v>133</v>
      </c>
      <c r="DA48" s="628"/>
      <c r="DB48" s="628"/>
      <c r="DC48" s="723"/>
      <c r="DD48" s="631" t="s">
        <v>233</v>
      </c>
      <c r="DE48" s="623"/>
      <c r="DF48" s="623"/>
      <c r="DG48" s="623"/>
      <c r="DH48" s="623"/>
      <c r="DI48" s="623"/>
      <c r="DJ48" s="623"/>
      <c r="DK48" s="624"/>
      <c r="DL48" s="720"/>
      <c r="DM48" s="721"/>
      <c r="DN48" s="721"/>
      <c r="DO48" s="721"/>
      <c r="DP48" s="721"/>
      <c r="DQ48" s="721"/>
      <c r="DR48" s="721"/>
      <c r="DS48" s="721"/>
      <c r="DT48" s="721"/>
      <c r="DU48" s="721"/>
      <c r="DV48" s="722"/>
      <c r="DW48" s="717"/>
      <c r="DX48" s="718"/>
      <c r="DY48" s="718"/>
      <c r="DZ48" s="718"/>
      <c r="EA48" s="718"/>
      <c r="EB48" s="718"/>
      <c r="EC48" s="719"/>
    </row>
    <row r="49" spans="82:133" ht="11.25" customHeight="1" x14ac:dyDescent="0.15">
      <c r="CD49" s="667" t="s">
        <v>353</v>
      </c>
      <c r="CE49" s="668"/>
      <c r="CF49" s="668"/>
      <c r="CG49" s="668"/>
      <c r="CH49" s="668"/>
      <c r="CI49" s="668"/>
      <c r="CJ49" s="668"/>
      <c r="CK49" s="668"/>
      <c r="CL49" s="668"/>
      <c r="CM49" s="668"/>
      <c r="CN49" s="668"/>
      <c r="CO49" s="668"/>
      <c r="CP49" s="668"/>
      <c r="CQ49" s="669"/>
      <c r="CR49" s="702">
        <v>5167627</v>
      </c>
      <c r="CS49" s="692"/>
      <c r="CT49" s="692"/>
      <c r="CU49" s="692"/>
      <c r="CV49" s="692"/>
      <c r="CW49" s="692"/>
      <c r="CX49" s="692"/>
      <c r="CY49" s="724"/>
      <c r="CZ49" s="707">
        <v>100</v>
      </c>
      <c r="DA49" s="725"/>
      <c r="DB49" s="725"/>
      <c r="DC49" s="726"/>
      <c r="DD49" s="727">
        <v>3826419</v>
      </c>
      <c r="DE49" s="692"/>
      <c r="DF49" s="692"/>
      <c r="DG49" s="692"/>
      <c r="DH49" s="692"/>
      <c r="DI49" s="692"/>
      <c r="DJ49" s="692"/>
      <c r="DK49" s="724"/>
      <c r="DL49" s="728"/>
      <c r="DM49" s="729"/>
      <c r="DN49" s="729"/>
      <c r="DO49" s="729"/>
      <c r="DP49" s="729"/>
      <c r="DQ49" s="729"/>
      <c r="DR49" s="729"/>
      <c r="DS49" s="729"/>
      <c r="DT49" s="729"/>
      <c r="DU49" s="729"/>
      <c r="DV49" s="730"/>
      <c r="DW49" s="731"/>
      <c r="DX49" s="732"/>
      <c r="DY49" s="732"/>
      <c r="DZ49" s="732"/>
      <c r="EA49" s="732"/>
      <c r="EB49" s="732"/>
      <c r="EC49" s="733"/>
    </row>
    <row r="50" spans="82:133" hidden="1" x14ac:dyDescent="0.15"/>
    <row r="51" spans="82:133" hidden="1" x14ac:dyDescent="0.15"/>
    <row r="52" spans="82:133" hidden="1" x14ac:dyDescent="0.15"/>
    <row r="53" spans="82:133" hidden="1" x14ac:dyDescent="0.15"/>
  </sheetData>
  <sheetProtection algorithmName="SHA-512" hashValue="JaXmK4s7eRQrGqoFPTgdWTpBdxwDOIRelHzhY7qJoSYJxmf6CmL86JrWCkYYK33mI0UoBslMZ6HIL9aqFUcV4w==" saltValue="YN5iXQzAkwoetkbtZvZ3DA=="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8" customWidth="1"/>
    <col min="131" max="131" width="1.625" style="268" customWidth="1"/>
    <col min="132" max="16384" width="9" style="268" hidden="1"/>
  </cols>
  <sheetData>
    <row r="1" spans="1:131" s="226" customFormat="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3"/>
      <c r="DQ1" s="224"/>
      <c r="DR1" s="224"/>
      <c r="DS1" s="224"/>
      <c r="DT1" s="224"/>
      <c r="DU1" s="224"/>
      <c r="DV1" s="224"/>
      <c r="DW1" s="224"/>
      <c r="DX1" s="224"/>
      <c r="DY1" s="224"/>
      <c r="DZ1" s="224"/>
      <c r="EA1" s="225"/>
    </row>
    <row r="2" spans="1:131" s="230" customFormat="1" ht="26.25" customHeight="1" thickBot="1" x14ac:dyDescent="0.2">
      <c r="A2" s="227" t="s">
        <v>354</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69" t="s">
        <v>355</v>
      </c>
      <c r="DK2" s="770"/>
      <c r="DL2" s="770"/>
      <c r="DM2" s="770"/>
      <c r="DN2" s="770"/>
      <c r="DO2" s="771"/>
      <c r="DP2" s="228"/>
      <c r="DQ2" s="769" t="s">
        <v>356</v>
      </c>
      <c r="DR2" s="770"/>
      <c r="DS2" s="770"/>
      <c r="DT2" s="770"/>
      <c r="DU2" s="770"/>
      <c r="DV2" s="770"/>
      <c r="DW2" s="770"/>
      <c r="DX2" s="770"/>
      <c r="DY2" s="770"/>
      <c r="DZ2" s="771"/>
      <c r="EA2" s="229"/>
    </row>
    <row r="3" spans="1:131" s="226" customFormat="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5"/>
    </row>
    <row r="4" spans="1:131" s="234" customFormat="1" ht="26.25" customHeight="1" thickBot="1" x14ac:dyDescent="0.2">
      <c r="A4" s="772" t="s">
        <v>357</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231"/>
      <c r="BA4" s="231"/>
      <c r="BB4" s="231"/>
      <c r="BC4" s="231"/>
      <c r="BD4" s="231"/>
      <c r="BE4" s="232"/>
      <c r="BF4" s="232"/>
      <c r="BG4" s="232"/>
      <c r="BH4" s="232"/>
      <c r="BI4" s="232"/>
      <c r="BJ4" s="232"/>
      <c r="BK4" s="232"/>
      <c r="BL4" s="232"/>
      <c r="BM4" s="232"/>
      <c r="BN4" s="232"/>
      <c r="BO4" s="232"/>
      <c r="BP4" s="232"/>
      <c r="BQ4" s="231" t="s">
        <v>358</v>
      </c>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3"/>
    </row>
    <row r="5" spans="1:131" s="234" customFormat="1" ht="26.25" customHeight="1" x14ac:dyDescent="0.15">
      <c r="A5" s="763" t="s">
        <v>359</v>
      </c>
      <c r="B5" s="764"/>
      <c r="C5" s="764"/>
      <c r="D5" s="764"/>
      <c r="E5" s="764"/>
      <c r="F5" s="764"/>
      <c r="G5" s="764"/>
      <c r="H5" s="764"/>
      <c r="I5" s="764"/>
      <c r="J5" s="764"/>
      <c r="K5" s="764"/>
      <c r="L5" s="764"/>
      <c r="M5" s="764"/>
      <c r="N5" s="764"/>
      <c r="O5" s="764"/>
      <c r="P5" s="765"/>
      <c r="Q5" s="740" t="s">
        <v>360</v>
      </c>
      <c r="R5" s="741"/>
      <c r="S5" s="741"/>
      <c r="T5" s="741"/>
      <c r="U5" s="742"/>
      <c r="V5" s="740" t="s">
        <v>361</v>
      </c>
      <c r="W5" s="741"/>
      <c r="X5" s="741"/>
      <c r="Y5" s="741"/>
      <c r="Z5" s="742"/>
      <c r="AA5" s="740" t="s">
        <v>362</v>
      </c>
      <c r="AB5" s="741"/>
      <c r="AC5" s="741"/>
      <c r="AD5" s="741"/>
      <c r="AE5" s="741"/>
      <c r="AF5" s="773" t="s">
        <v>363</v>
      </c>
      <c r="AG5" s="741"/>
      <c r="AH5" s="741"/>
      <c r="AI5" s="741"/>
      <c r="AJ5" s="752"/>
      <c r="AK5" s="741" t="s">
        <v>364</v>
      </c>
      <c r="AL5" s="741"/>
      <c r="AM5" s="741"/>
      <c r="AN5" s="741"/>
      <c r="AO5" s="742"/>
      <c r="AP5" s="740" t="s">
        <v>365</v>
      </c>
      <c r="AQ5" s="741"/>
      <c r="AR5" s="741"/>
      <c r="AS5" s="741"/>
      <c r="AT5" s="742"/>
      <c r="AU5" s="740" t="s">
        <v>366</v>
      </c>
      <c r="AV5" s="741"/>
      <c r="AW5" s="741"/>
      <c r="AX5" s="741"/>
      <c r="AY5" s="752"/>
      <c r="AZ5" s="235"/>
      <c r="BA5" s="235"/>
      <c r="BB5" s="235"/>
      <c r="BC5" s="235"/>
      <c r="BD5" s="235"/>
      <c r="BE5" s="236"/>
      <c r="BF5" s="236"/>
      <c r="BG5" s="236"/>
      <c r="BH5" s="236"/>
      <c r="BI5" s="236"/>
      <c r="BJ5" s="236"/>
      <c r="BK5" s="236"/>
      <c r="BL5" s="236"/>
      <c r="BM5" s="236"/>
      <c r="BN5" s="236"/>
      <c r="BO5" s="236"/>
      <c r="BP5" s="236"/>
      <c r="BQ5" s="763" t="s">
        <v>367</v>
      </c>
      <c r="BR5" s="764"/>
      <c r="BS5" s="764"/>
      <c r="BT5" s="764"/>
      <c r="BU5" s="764"/>
      <c r="BV5" s="764"/>
      <c r="BW5" s="764"/>
      <c r="BX5" s="764"/>
      <c r="BY5" s="764"/>
      <c r="BZ5" s="764"/>
      <c r="CA5" s="764"/>
      <c r="CB5" s="764"/>
      <c r="CC5" s="764"/>
      <c r="CD5" s="764"/>
      <c r="CE5" s="764"/>
      <c r="CF5" s="764"/>
      <c r="CG5" s="765"/>
      <c r="CH5" s="740" t="s">
        <v>368</v>
      </c>
      <c r="CI5" s="741"/>
      <c r="CJ5" s="741"/>
      <c r="CK5" s="741"/>
      <c r="CL5" s="742"/>
      <c r="CM5" s="740" t="s">
        <v>369</v>
      </c>
      <c r="CN5" s="741"/>
      <c r="CO5" s="741"/>
      <c r="CP5" s="741"/>
      <c r="CQ5" s="742"/>
      <c r="CR5" s="740" t="s">
        <v>370</v>
      </c>
      <c r="CS5" s="741"/>
      <c r="CT5" s="741"/>
      <c r="CU5" s="741"/>
      <c r="CV5" s="742"/>
      <c r="CW5" s="740" t="s">
        <v>371</v>
      </c>
      <c r="CX5" s="741"/>
      <c r="CY5" s="741"/>
      <c r="CZ5" s="741"/>
      <c r="DA5" s="742"/>
      <c r="DB5" s="740" t="s">
        <v>372</v>
      </c>
      <c r="DC5" s="741"/>
      <c r="DD5" s="741"/>
      <c r="DE5" s="741"/>
      <c r="DF5" s="742"/>
      <c r="DG5" s="746" t="s">
        <v>373</v>
      </c>
      <c r="DH5" s="747"/>
      <c r="DI5" s="747"/>
      <c r="DJ5" s="747"/>
      <c r="DK5" s="748"/>
      <c r="DL5" s="746" t="s">
        <v>374</v>
      </c>
      <c r="DM5" s="747"/>
      <c r="DN5" s="747"/>
      <c r="DO5" s="747"/>
      <c r="DP5" s="748"/>
      <c r="DQ5" s="740" t="s">
        <v>375</v>
      </c>
      <c r="DR5" s="741"/>
      <c r="DS5" s="741"/>
      <c r="DT5" s="741"/>
      <c r="DU5" s="742"/>
      <c r="DV5" s="740" t="s">
        <v>366</v>
      </c>
      <c r="DW5" s="741"/>
      <c r="DX5" s="741"/>
      <c r="DY5" s="741"/>
      <c r="DZ5" s="752"/>
      <c r="EA5" s="233"/>
    </row>
    <row r="6" spans="1:131" s="234" customFormat="1" ht="26.25" customHeight="1" thickBot="1" x14ac:dyDescent="0.2">
      <c r="A6" s="766"/>
      <c r="B6" s="767"/>
      <c r="C6" s="767"/>
      <c r="D6" s="767"/>
      <c r="E6" s="767"/>
      <c r="F6" s="767"/>
      <c r="G6" s="767"/>
      <c r="H6" s="767"/>
      <c r="I6" s="767"/>
      <c r="J6" s="767"/>
      <c r="K6" s="767"/>
      <c r="L6" s="767"/>
      <c r="M6" s="767"/>
      <c r="N6" s="767"/>
      <c r="O6" s="767"/>
      <c r="P6" s="768"/>
      <c r="Q6" s="743"/>
      <c r="R6" s="744"/>
      <c r="S6" s="744"/>
      <c r="T6" s="744"/>
      <c r="U6" s="745"/>
      <c r="V6" s="743"/>
      <c r="W6" s="744"/>
      <c r="X6" s="744"/>
      <c r="Y6" s="744"/>
      <c r="Z6" s="745"/>
      <c r="AA6" s="743"/>
      <c r="AB6" s="744"/>
      <c r="AC6" s="744"/>
      <c r="AD6" s="744"/>
      <c r="AE6" s="744"/>
      <c r="AF6" s="774"/>
      <c r="AG6" s="744"/>
      <c r="AH6" s="744"/>
      <c r="AI6" s="744"/>
      <c r="AJ6" s="753"/>
      <c r="AK6" s="744"/>
      <c r="AL6" s="744"/>
      <c r="AM6" s="744"/>
      <c r="AN6" s="744"/>
      <c r="AO6" s="745"/>
      <c r="AP6" s="743"/>
      <c r="AQ6" s="744"/>
      <c r="AR6" s="744"/>
      <c r="AS6" s="744"/>
      <c r="AT6" s="745"/>
      <c r="AU6" s="743"/>
      <c r="AV6" s="744"/>
      <c r="AW6" s="744"/>
      <c r="AX6" s="744"/>
      <c r="AY6" s="753"/>
      <c r="AZ6" s="231"/>
      <c r="BA6" s="231"/>
      <c r="BB6" s="231"/>
      <c r="BC6" s="231"/>
      <c r="BD6" s="231"/>
      <c r="BE6" s="232"/>
      <c r="BF6" s="232"/>
      <c r="BG6" s="232"/>
      <c r="BH6" s="232"/>
      <c r="BI6" s="232"/>
      <c r="BJ6" s="232"/>
      <c r="BK6" s="232"/>
      <c r="BL6" s="232"/>
      <c r="BM6" s="232"/>
      <c r="BN6" s="232"/>
      <c r="BO6" s="232"/>
      <c r="BP6" s="232"/>
      <c r="BQ6" s="766"/>
      <c r="BR6" s="767"/>
      <c r="BS6" s="767"/>
      <c r="BT6" s="767"/>
      <c r="BU6" s="767"/>
      <c r="BV6" s="767"/>
      <c r="BW6" s="767"/>
      <c r="BX6" s="767"/>
      <c r="BY6" s="767"/>
      <c r="BZ6" s="767"/>
      <c r="CA6" s="767"/>
      <c r="CB6" s="767"/>
      <c r="CC6" s="767"/>
      <c r="CD6" s="767"/>
      <c r="CE6" s="767"/>
      <c r="CF6" s="767"/>
      <c r="CG6" s="768"/>
      <c r="CH6" s="743"/>
      <c r="CI6" s="744"/>
      <c r="CJ6" s="744"/>
      <c r="CK6" s="744"/>
      <c r="CL6" s="745"/>
      <c r="CM6" s="743"/>
      <c r="CN6" s="744"/>
      <c r="CO6" s="744"/>
      <c r="CP6" s="744"/>
      <c r="CQ6" s="745"/>
      <c r="CR6" s="743"/>
      <c r="CS6" s="744"/>
      <c r="CT6" s="744"/>
      <c r="CU6" s="744"/>
      <c r="CV6" s="745"/>
      <c r="CW6" s="743"/>
      <c r="CX6" s="744"/>
      <c r="CY6" s="744"/>
      <c r="CZ6" s="744"/>
      <c r="DA6" s="745"/>
      <c r="DB6" s="743"/>
      <c r="DC6" s="744"/>
      <c r="DD6" s="744"/>
      <c r="DE6" s="744"/>
      <c r="DF6" s="745"/>
      <c r="DG6" s="749"/>
      <c r="DH6" s="750"/>
      <c r="DI6" s="750"/>
      <c r="DJ6" s="750"/>
      <c r="DK6" s="751"/>
      <c r="DL6" s="749"/>
      <c r="DM6" s="750"/>
      <c r="DN6" s="750"/>
      <c r="DO6" s="750"/>
      <c r="DP6" s="751"/>
      <c r="DQ6" s="743"/>
      <c r="DR6" s="744"/>
      <c r="DS6" s="744"/>
      <c r="DT6" s="744"/>
      <c r="DU6" s="745"/>
      <c r="DV6" s="743"/>
      <c r="DW6" s="744"/>
      <c r="DX6" s="744"/>
      <c r="DY6" s="744"/>
      <c r="DZ6" s="753"/>
      <c r="EA6" s="233"/>
    </row>
    <row r="7" spans="1:131" s="234" customFormat="1" ht="26.25" customHeight="1" thickTop="1" x14ac:dyDescent="0.15">
      <c r="A7" s="237">
        <v>1</v>
      </c>
      <c r="B7" s="754" t="s">
        <v>376</v>
      </c>
      <c r="C7" s="755"/>
      <c r="D7" s="755"/>
      <c r="E7" s="755"/>
      <c r="F7" s="755"/>
      <c r="G7" s="755"/>
      <c r="H7" s="755"/>
      <c r="I7" s="755"/>
      <c r="J7" s="755"/>
      <c r="K7" s="755"/>
      <c r="L7" s="755"/>
      <c r="M7" s="755"/>
      <c r="N7" s="755"/>
      <c r="O7" s="755"/>
      <c r="P7" s="756"/>
      <c r="Q7" s="757">
        <v>5508</v>
      </c>
      <c r="R7" s="758"/>
      <c r="S7" s="758"/>
      <c r="T7" s="758"/>
      <c r="U7" s="758"/>
      <c r="V7" s="758">
        <v>5168</v>
      </c>
      <c r="W7" s="758"/>
      <c r="X7" s="758"/>
      <c r="Y7" s="758"/>
      <c r="Z7" s="758"/>
      <c r="AA7" s="758">
        <v>340</v>
      </c>
      <c r="AB7" s="758"/>
      <c r="AC7" s="758"/>
      <c r="AD7" s="758"/>
      <c r="AE7" s="759"/>
      <c r="AF7" s="760">
        <v>340</v>
      </c>
      <c r="AG7" s="761"/>
      <c r="AH7" s="761"/>
      <c r="AI7" s="761"/>
      <c r="AJ7" s="762"/>
      <c r="AK7" s="797"/>
      <c r="AL7" s="798"/>
      <c r="AM7" s="798"/>
      <c r="AN7" s="798"/>
      <c r="AO7" s="798"/>
      <c r="AP7" s="798">
        <v>5328</v>
      </c>
      <c r="AQ7" s="798"/>
      <c r="AR7" s="798"/>
      <c r="AS7" s="798"/>
      <c r="AT7" s="798"/>
      <c r="AU7" s="799"/>
      <c r="AV7" s="799"/>
      <c r="AW7" s="799"/>
      <c r="AX7" s="799"/>
      <c r="AY7" s="800"/>
      <c r="AZ7" s="231"/>
      <c r="BA7" s="231"/>
      <c r="BB7" s="231"/>
      <c r="BC7" s="231"/>
      <c r="BD7" s="231"/>
      <c r="BE7" s="232"/>
      <c r="BF7" s="232"/>
      <c r="BG7" s="232"/>
      <c r="BH7" s="232"/>
      <c r="BI7" s="232"/>
      <c r="BJ7" s="232"/>
      <c r="BK7" s="232"/>
      <c r="BL7" s="232"/>
      <c r="BM7" s="232"/>
      <c r="BN7" s="232"/>
      <c r="BO7" s="232"/>
      <c r="BP7" s="232"/>
      <c r="BQ7" s="238">
        <v>1</v>
      </c>
      <c r="BR7" s="239"/>
      <c r="BS7" s="801" t="s">
        <v>564</v>
      </c>
      <c r="BT7" s="802"/>
      <c r="BU7" s="802"/>
      <c r="BV7" s="802"/>
      <c r="BW7" s="802"/>
      <c r="BX7" s="802"/>
      <c r="BY7" s="802"/>
      <c r="BZ7" s="802"/>
      <c r="CA7" s="802"/>
      <c r="CB7" s="802"/>
      <c r="CC7" s="802"/>
      <c r="CD7" s="802"/>
      <c r="CE7" s="802"/>
      <c r="CF7" s="802"/>
      <c r="CG7" s="803"/>
      <c r="CH7" s="794">
        <v>2</v>
      </c>
      <c r="CI7" s="795"/>
      <c r="CJ7" s="795"/>
      <c r="CK7" s="795"/>
      <c r="CL7" s="796"/>
      <c r="CM7" s="794">
        <v>18</v>
      </c>
      <c r="CN7" s="795"/>
      <c r="CO7" s="795"/>
      <c r="CP7" s="795"/>
      <c r="CQ7" s="796"/>
      <c r="CR7" s="794">
        <v>20</v>
      </c>
      <c r="CS7" s="795"/>
      <c r="CT7" s="795"/>
      <c r="CU7" s="795"/>
      <c r="CV7" s="796"/>
      <c r="CW7" s="794" t="s">
        <v>559</v>
      </c>
      <c r="CX7" s="795"/>
      <c r="CY7" s="795"/>
      <c r="CZ7" s="795"/>
      <c r="DA7" s="796"/>
      <c r="DB7" s="794" t="s">
        <v>559</v>
      </c>
      <c r="DC7" s="795"/>
      <c r="DD7" s="795"/>
      <c r="DE7" s="795"/>
      <c r="DF7" s="796"/>
      <c r="DG7" s="794" t="s">
        <v>559</v>
      </c>
      <c r="DH7" s="795"/>
      <c r="DI7" s="795"/>
      <c r="DJ7" s="795"/>
      <c r="DK7" s="796"/>
      <c r="DL7" s="794" t="s">
        <v>559</v>
      </c>
      <c r="DM7" s="795"/>
      <c r="DN7" s="795"/>
      <c r="DO7" s="795"/>
      <c r="DP7" s="796"/>
      <c r="DQ7" s="794" t="s">
        <v>559</v>
      </c>
      <c r="DR7" s="795"/>
      <c r="DS7" s="795"/>
      <c r="DT7" s="795"/>
      <c r="DU7" s="796"/>
      <c r="DV7" s="775"/>
      <c r="DW7" s="776"/>
      <c r="DX7" s="776"/>
      <c r="DY7" s="776"/>
      <c r="DZ7" s="777"/>
      <c r="EA7" s="233"/>
    </row>
    <row r="8" spans="1:131" s="234" customFormat="1" ht="26.25" customHeight="1" x14ac:dyDescent="0.15">
      <c r="A8" s="240">
        <v>2</v>
      </c>
      <c r="B8" s="778"/>
      <c r="C8" s="779"/>
      <c r="D8" s="779"/>
      <c r="E8" s="779"/>
      <c r="F8" s="779"/>
      <c r="G8" s="779"/>
      <c r="H8" s="779"/>
      <c r="I8" s="779"/>
      <c r="J8" s="779"/>
      <c r="K8" s="779"/>
      <c r="L8" s="779"/>
      <c r="M8" s="779"/>
      <c r="N8" s="779"/>
      <c r="O8" s="779"/>
      <c r="P8" s="780"/>
      <c r="Q8" s="781"/>
      <c r="R8" s="782"/>
      <c r="S8" s="782"/>
      <c r="T8" s="782"/>
      <c r="U8" s="782"/>
      <c r="V8" s="782"/>
      <c r="W8" s="782"/>
      <c r="X8" s="782"/>
      <c r="Y8" s="782"/>
      <c r="Z8" s="782"/>
      <c r="AA8" s="782"/>
      <c r="AB8" s="782"/>
      <c r="AC8" s="782"/>
      <c r="AD8" s="782"/>
      <c r="AE8" s="783"/>
      <c r="AF8" s="784"/>
      <c r="AG8" s="785"/>
      <c r="AH8" s="785"/>
      <c r="AI8" s="785"/>
      <c r="AJ8" s="786"/>
      <c r="AK8" s="787"/>
      <c r="AL8" s="788"/>
      <c r="AM8" s="788"/>
      <c r="AN8" s="788"/>
      <c r="AO8" s="788"/>
      <c r="AP8" s="788"/>
      <c r="AQ8" s="788"/>
      <c r="AR8" s="788"/>
      <c r="AS8" s="788"/>
      <c r="AT8" s="788"/>
      <c r="AU8" s="789"/>
      <c r="AV8" s="789"/>
      <c r="AW8" s="789"/>
      <c r="AX8" s="789"/>
      <c r="AY8" s="790"/>
      <c r="AZ8" s="231"/>
      <c r="BA8" s="231"/>
      <c r="BB8" s="231"/>
      <c r="BC8" s="231"/>
      <c r="BD8" s="231"/>
      <c r="BE8" s="232"/>
      <c r="BF8" s="232"/>
      <c r="BG8" s="232"/>
      <c r="BH8" s="232"/>
      <c r="BI8" s="232"/>
      <c r="BJ8" s="232"/>
      <c r="BK8" s="232"/>
      <c r="BL8" s="232"/>
      <c r="BM8" s="232"/>
      <c r="BN8" s="232"/>
      <c r="BO8" s="232"/>
      <c r="BP8" s="232"/>
      <c r="BQ8" s="241">
        <v>2</v>
      </c>
      <c r="BR8" s="242"/>
      <c r="BS8" s="791" t="s">
        <v>565</v>
      </c>
      <c r="BT8" s="792"/>
      <c r="BU8" s="792"/>
      <c r="BV8" s="792"/>
      <c r="BW8" s="792"/>
      <c r="BX8" s="792"/>
      <c r="BY8" s="792"/>
      <c r="BZ8" s="792"/>
      <c r="CA8" s="792"/>
      <c r="CB8" s="792"/>
      <c r="CC8" s="792"/>
      <c r="CD8" s="792"/>
      <c r="CE8" s="792"/>
      <c r="CF8" s="792"/>
      <c r="CG8" s="793"/>
      <c r="CH8" s="804">
        <v>0</v>
      </c>
      <c r="CI8" s="805"/>
      <c r="CJ8" s="805"/>
      <c r="CK8" s="805"/>
      <c r="CL8" s="806"/>
      <c r="CM8" s="804">
        <v>38</v>
      </c>
      <c r="CN8" s="805"/>
      <c r="CO8" s="805"/>
      <c r="CP8" s="805"/>
      <c r="CQ8" s="806"/>
      <c r="CR8" s="804">
        <v>7</v>
      </c>
      <c r="CS8" s="805"/>
      <c r="CT8" s="805"/>
      <c r="CU8" s="805"/>
      <c r="CV8" s="806"/>
      <c r="CW8" s="804" t="s">
        <v>559</v>
      </c>
      <c r="CX8" s="805"/>
      <c r="CY8" s="805"/>
      <c r="CZ8" s="805"/>
      <c r="DA8" s="806"/>
      <c r="DB8" s="804" t="s">
        <v>559</v>
      </c>
      <c r="DC8" s="805"/>
      <c r="DD8" s="805"/>
      <c r="DE8" s="805"/>
      <c r="DF8" s="806"/>
      <c r="DG8" s="804" t="s">
        <v>559</v>
      </c>
      <c r="DH8" s="805"/>
      <c r="DI8" s="805"/>
      <c r="DJ8" s="805"/>
      <c r="DK8" s="806"/>
      <c r="DL8" s="804" t="s">
        <v>559</v>
      </c>
      <c r="DM8" s="805"/>
      <c r="DN8" s="805"/>
      <c r="DO8" s="805"/>
      <c r="DP8" s="806"/>
      <c r="DQ8" s="804" t="s">
        <v>559</v>
      </c>
      <c r="DR8" s="805"/>
      <c r="DS8" s="805"/>
      <c r="DT8" s="805"/>
      <c r="DU8" s="806"/>
      <c r="DV8" s="807"/>
      <c r="DW8" s="808"/>
      <c r="DX8" s="808"/>
      <c r="DY8" s="808"/>
      <c r="DZ8" s="809"/>
      <c r="EA8" s="233"/>
    </row>
    <row r="9" spans="1:131" s="234" customFormat="1" ht="26.25" customHeight="1" x14ac:dyDescent="0.15">
      <c r="A9" s="240">
        <v>3</v>
      </c>
      <c r="B9" s="778"/>
      <c r="C9" s="779"/>
      <c r="D9" s="779"/>
      <c r="E9" s="779"/>
      <c r="F9" s="779"/>
      <c r="G9" s="779"/>
      <c r="H9" s="779"/>
      <c r="I9" s="779"/>
      <c r="J9" s="779"/>
      <c r="K9" s="779"/>
      <c r="L9" s="779"/>
      <c r="M9" s="779"/>
      <c r="N9" s="779"/>
      <c r="O9" s="779"/>
      <c r="P9" s="780"/>
      <c r="Q9" s="781"/>
      <c r="R9" s="782"/>
      <c r="S9" s="782"/>
      <c r="T9" s="782"/>
      <c r="U9" s="782"/>
      <c r="V9" s="782"/>
      <c r="W9" s="782"/>
      <c r="X9" s="782"/>
      <c r="Y9" s="782"/>
      <c r="Z9" s="782"/>
      <c r="AA9" s="782"/>
      <c r="AB9" s="782"/>
      <c r="AC9" s="782"/>
      <c r="AD9" s="782"/>
      <c r="AE9" s="783"/>
      <c r="AF9" s="784"/>
      <c r="AG9" s="785"/>
      <c r="AH9" s="785"/>
      <c r="AI9" s="785"/>
      <c r="AJ9" s="786"/>
      <c r="AK9" s="787"/>
      <c r="AL9" s="788"/>
      <c r="AM9" s="788"/>
      <c r="AN9" s="788"/>
      <c r="AO9" s="788"/>
      <c r="AP9" s="788"/>
      <c r="AQ9" s="788"/>
      <c r="AR9" s="788"/>
      <c r="AS9" s="788"/>
      <c r="AT9" s="788"/>
      <c r="AU9" s="789"/>
      <c r="AV9" s="789"/>
      <c r="AW9" s="789"/>
      <c r="AX9" s="789"/>
      <c r="AY9" s="790"/>
      <c r="AZ9" s="231"/>
      <c r="BA9" s="231"/>
      <c r="BB9" s="231"/>
      <c r="BC9" s="231"/>
      <c r="BD9" s="231"/>
      <c r="BE9" s="232"/>
      <c r="BF9" s="232"/>
      <c r="BG9" s="232"/>
      <c r="BH9" s="232"/>
      <c r="BI9" s="232"/>
      <c r="BJ9" s="232"/>
      <c r="BK9" s="232"/>
      <c r="BL9" s="232"/>
      <c r="BM9" s="232"/>
      <c r="BN9" s="232"/>
      <c r="BO9" s="232"/>
      <c r="BP9" s="232"/>
      <c r="BQ9" s="241">
        <v>3</v>
      </c>
      <c r="BR9" s="242"/>
      <c r="BS9" s="791"/>
      <c r="BT9" s="792"/>
      <c r="BU9" s="792"/>
      <c r="BV9" s="792"/>
      <c r="BW9" s="792"/>
      <c r="BX9" s="792"/>
      <c r="BY9" s="792"/>
      <c r="BZ9" s="792"/>
      <c r="CA9" s="792"/>
      <c r="CB9" s="792"/>
      <c r="CC9" s="792"/>
      <c r="CD9" s="792"/>
      <c r="CE9" s="792"/>
      <c r="CF9" s="792"/>
      <c r="CG9" s="79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7"/>
      <c r="DW9" s="808"/>
      <c r="DX9" s="808"/>
      <c r="DY9" s="808"/>
      <c r="DZ9" s="809"/>
      <c r="EA9" s="233"/>
    </row>
    <row r="10" spans="1:131" s="234" customFormat="1" ht="26.25" customHeight="1" x14ac:dyDescent="0.15">
      <c r="A10" s="240">
        <v>4</v>
      </c>
      <c r="B10" s="778"/>
      <c r="C10" s="779"/>
      <c r="D10" s="779"/>
      <c r="E10" s="779"/>
      <c r="F10" s="779"/>
      <c r="G10" s="779"/>
      <c r="H10" s="779"/>
      <c r="I10" s="779"/>
      <c r="J10" s="779"/>
      <c r="K10" s="779"/>
      <c r="L10" s="779"/>
      <c r="M10" s="779"/>
      <c r="N10" s="779"/>
      <c r="O10" s="779"/>
      <c r="P10" s="780"/>
      <c r="Q10" s="781"/>
      <c r="R10" s="782"/>
      <c r="S10" s="782"/>
      <c r="T10" s="782"/>
      <c r="U10" s="782"/>
      <c r="V10" s="782"/>
      <c r="W10" s="782"/>
      <c r="X10" s="782"/>
      <c r="Y10" s="782"/>
      <c r="Z10" s="782"/>
      <c r="AA10" s="782"/>
      <c r="AB10" s="782"/>
      <c r="AC10" s="782"/>
      <c r="AD10" s="782"/>
      <c r="AE10" s="783"/>
      <c r="AF10" s="784"/>
      <c r="AG10" s="785"/>
      <c r="AH10" s="785"/>
      <c r="AI10" s="785"/>
      <c r="AJ10" s="786"/>
      <c r="AK10" s="787"/>
      <c r="AL10" s="788"/>
      <c r="AM10" s="788"/>
      <c r="AN10" s="788"/>
      <c r="AO10" s="788"/>
      <c r="AP10" s="788"/>
      <c r="AQ10" s="788"/>
      <c r="AR10" s="788"/>
      <c r="AS10" s="788"/>
      <c r="AT10" s="788"/>
      <c r="AU10" s="789"/>
      <c r="AV10" s="789"/>
      <c r="AW10" s="789"/>
      <c r="AX10" s="789"/>
      <c r="AY10" s="790"/>
      <c r="AZ10" s="231"/>
      <c r="BA10" s="231"/>
      <c r="BB10" s="231"/>
      <c r="BC10" s="231"/>
      <c r="BD10" s="231"/>
      <c r="BE10" s="232"/>
      <c r="BF10" s="232"/>
      <c r="BG10" s="232"/>
      <c r="BH10" s="232"/>
      <c r="BI10" s="232"/>
      <c r="BJ10" s="232"/>
      <c r="BK10" s="232"/>
      <c r="BL10" s="232"/>
      <c r="BM10" s="232"/>
      <c r="BN10" s="232"/>
      <c r="BO10" s="232"/>
      <c r="BP10" s="232"/>
      <c r="BQ10" s="241">
        <v>4</v>
      </c>
      <c r="BR10" s="242"/>
      <c r="BS10" s="791"/>
      <c r="BT10" s="792"/>
      <c r="BU10" s="792"/>
      <c r="BV10" s="792"/>
      <c r="BW10" s="792"/>
      <c r="BX10" s="792"/>
      <c r="BY10" s="792"/>
      <c r="BZ10" s="792"/>
      <c r="CA10" s="792"/>
      <c r="CB10" s="792"/>
      <c r="CC10" s="792"/>
      <c r="CD10" s="792"/>
      <c r="CE10" s="792"/>
      <c r="CF10" s="792"/>
      <c r="CG10" s="79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7"/>
      <c r="DW10" s="808"/>
      <c r="DX10" s="808"/>
      <c r="DY10" s="808"/>
      <c r="DZ10" s="809"/>
      <c r="EA10" s="233"/>
    </row>
    <row r="11" spans="1:131" s="234" customFormat="1" ht="26.25" customHeight="1" x14ac:dyDescent="0.15">
      <c r="A11" s="240">
        <v>5</v>
      </c>
      <c r="B11" s="778"/>
      <c r="C11" s="779"/>
      <c r="D11" s="779"/>
      <c r="E11" s="779"/>
      <c r="F11" s="779"/>
      <c r="G11" s="779"/>
      <c r="H11" s="779"/>
      <c r="I11" s="779"/>
      <c r="J11" s="779"/>
      <c r="K11" s="779"/>
      <c r="L11" s="779"/>
      <c r="M11" s="779"/>
      <c r="N11" s="779"/>
      <c r="O11" s="779"/>
      <c r="P11" s="780"/>
      <c r="Q11" s="781"/>
      <c r="R11" s="782"/>
      <c r="S11" s="782"/>
      <c r="T11" s="782"/>
      <c r="U11" s="782"/>
      <c r="V11" s="782"/>
      <c r="W11" s="782"/>
      <c r="X11" s="782"/>
      <c r="Y11" s="782"/>
      <c r="Z11" s="782"/>
      <c r="AA11" s="782"/>
      <c r="AB11" s="782"/>
      <c r="AC11" s="782"/>
      <c r="AD11" s="782"/>
      <c r="AE11" s="783"/>
      <c r="AF11" s="784"/>
      <c r="AG11" s="785"/>
      <c r="AH11" s="785"/>
      <c r="AI11" s="785"/>
      <c r="AJ11" s="786"/>
      <c r="AK11" s="787"/>
      <c r="AL11" s="788"/>
      <c r="AM11" s="788"/>
      <c r="AN11" s="788"/>
      <c r="AO11" s="788"/>
      <c r="AP11" s="788"/>
      <c r="AQ11" s="788"/>
      <c r="AR11" s="788"/>
      <c r="AS11" s="788"/>
      <c r="AT11" s="788"/>
      <c r="AU11" s="789"/>
      <c r="AV11" s="789"/>
      <c r="AW11" s="789"/>
      <c r="AX11" s="789"/>
      <c r="AY11" s="790"/>
      <c r="AZ11" s="231"/>
      <c r="BA11" s="231"/>
      <c r="BB11" s="231"/>
      <c r="BC11" s="231"/>
      <c r="BD11" s="231"/>
      <c r="BE11" s="232"/>
      <c r="BF11" s="232"/>
      <c r="BG11" s="232"/>
      <c r="BH11" s="232"/>
      <c r="BI11" s="232"/>
      <c r="BJ11" s="232"/>
      <c r="BK11" s="232"/>
      <c r="BL11" s="232"/>
      <c r="BM11" s="232"/>
      <c r="BN11" s="232"/>
      <c r="BO11" s="232"/>
      <c r="BP11" s="232"/>
      <c r="BQ11" s="241">
        <v>5</v>
      </c>
      <c r="BR11" s="242"/>
      <c r="BS11" s="791"/>
      <c r="BT11" s="792"/>
      <c r="BU11" s="792"/>
      <c r="BV11" s="792"/>
      <c r="BW11" s="792"/>
      <c r="BX11" s="792"/>
      <c r="BY11" s="792"/>
      <c r="BZ11" s="792"/>
      <c r="CA11" s="792"/>
      <c r="CB11" s="792"/>
      <c r="CC11" s="792"/>
      <c r="CD11" s="792"/>
      <c r="CE11" s="792"/>
      <c r="CF11" s="792"/>
      <c r="CG11" s="79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7"/>
      <c r="DW11" s="808"/>
      <c r="DX11" s="808"/>
      <c r="DY11" s="808"/>
      <c r="DZ11" s="809"/>
      <c r="EA11" s="233"/>
    </row>
    <row r="12" spans="1:131" s="234" customFormat="1" ht="26.25" customHeight="1" x14ac:dyDescent="0.15">
      <c r="A12" s="240">
        <v>6</v>
      </c>
      <c r="B12" s="778"/>
      <c r="C12" s="779"/>
      <c r="D12" s="779"/>
      <c r="E12" s="779"/>
      <c r="F12" s="779"/>
      <c r="G12" s="779"/>
      <c r="H12" s="779"/>
      <c r="I12" s="779"/>
      <c r="J12" s="779"/>
      <c r="K12" s="779"/>
      <c r="L12" s="779"/>
      <c r="M12" s="779"/>
      <c r="N12" s="779"/>
      <c r="O12" s="779"/>
      <c r="P12" s="780"/>
      <c r="Q12" s="781"/>
      <c r="R12" s="782"/>
      <c r="S12" s="782"/>
      <c r="T12" s="782"/>
      <c r="U12" s="782"/>
      <c r="V12" s="782"/>
      <c r="W12" s="782"/>
      <c r="X12" s="782"/>
      <c r="Y12" s="782"/>
      <c r="Z12" s="782"/>
      <c r="AA12" s="782"/>
      <c r="AB12" s="782"/>
      <c r="AC12" s="782"/>
      <c r="AD12" s="782"/>
      <c r="AE12" s="783"/>
      <c r="AF12" s="784"/>
      <c r="AG12" s="785"/>
      <c r="AH12" s="785"/>
      <c r="AI12" s="785"/>
      <c r="AJ12" s="786"/>
      <c r="AK12" s="787"/>
      <c r="AL12" s="788"/>
      <c r="AM12" s="788"/>
      <c r="AN12" s="788"/>
      <c r="AO12" s="788"/>
      <c r="AP12" s="788"/>
      <c r="AQ12" s="788"/>
      <c r="AR12" s="788"/>
      <c r="AS12" s="788"/>
      <c r="AT12" s="788"/>
      <c r="AU12" s="789"/>
      <c r="AV12" s="789"/>
      <c r="AW12" s="789"/>
      <c r="AX12" s="789"/>
      <c r="AY12" s="790"/>
      <c r="AZ12" s="231"/>
      <c r="BA12" s="231"/>
      <c r="BB12" s="231"/>
      <c r="BC12" s="231"/>
      <c r="BD12" s="231"/>
      <c r="BE12" s="232"/>
      <c r="BF12" s="232"/>
      <c r="BG12" s="232"/>
      <c r="BH12" s="232"/>
      <c r="BI12" s="232"/>
      <c r="BJ12" s="232"/>
      <c r="BK12" s="232"/>
      <c r="BL12" s="232"/>
      <c r="BM12" s="232"/>
      <c r="BN12" s="232"/>
      <c r="BO12" s="232"/>
      <c r="BP12" s="232"/>
      <c r="BQ12" s="241">
        <v>6</v>
      </c>
      <c r="BR12" s="242"/>
      <c r="BS12" s="791"/>
      <c r="BT12" s="792"/>
      <c r="BU12" s="792"/>
      <c r="BV12" s="792"/>
      <c r="BW12" s="792"/>
      <c r="BX12" s="792"/>
      <c r="BY12" s="792"/>
      <c r="BZ12" s="792"/>
      <c r="CA12" s="792"/>
      <c r="CB12" s="792"/>
      <c r="CC12" s="792"/>
      <c r="CD12" s="792"/>
      <c r="CE12" s="792"/>
      <c r="CF12" s="792"/>
      <c r="CG12" s="79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7"/>
      <c r="DW12" s="808"/>
      <c r="DX12" s="808"/>
      <c r="DY12" s="808"/>
      <c r="DZ12" s="809"/>
      <c r="EA12" s="233"/>
    </row>
    <row r="13" spans="1:131" s="234" customFormat="1" ht="26.25" customHeight="1" x14ac:dyDescent="0.15">
      <c r="A13" s="240">
        <v>7</v>
      </c>
      <c r="B13" s="778"/>
      <c r="C13" s="779"/>
      <c r="D13" s="779"/>
      <c r="E13" s="779"/>
      <c r="F13" s="779"/>
      <c r="G13" s="779"/>
      <c r="H13" s="779"/>
      <c r="I13" s="779"/>
      <c r="J13" s="779"/>
      <c r="K13" s="779"/>
      <c r="L13" s="779"/>
      <c r="M13" s="779"/>
      <c r="N13" s="779"/>
      <c r="O13" s="779"/>
      <c r="P13" s="780"/>
      <c r="Q13" s="781"/>
      <c r="R13" s="782"/>
      <c r="S13" s="782"/>
      <c r="T13" s="782"/>
      <c r="U13" s="782"/>
      <c r="V13" s="782"/>
      <c r="W13" s="782"/>
      <c r="X13" s="782"/>
      <c r="Y13" s="782"/>
      <c r="Z13" s="782"/>
      <c r="AA13" s="782"/>
      <c r="AB13" s="782"/>
      <c r="AC13" s="782"/>
      <c r="AD13" s="782"/>
      <c r="AE13" s="783"/>
      <c r="AF13" s="784"/>
      <c r="AG13" s="785"/>
      <c r="AH13" s="785"/>
      <c r="AI13" s="785"/>
      <c r="AJ13" s="786"/>
      <c r="AK13" s="787"/>
      <c r="AL13" s="788"/>
      <c r="AM13" s="788"/>
      <c r="AN13" s="788"/>
      <c r="AO13" s="788"/>
      <c r="AP13" s="788"/>
      <c r="AQ13" s="788"/>
      <c r="AR13" s="788"/>
      <c r="AS13" s="788"/>
      <c r="AT13" s="788"/>
      <c r="AU13" s="789"/>
      <c r="AV13" s="789"/>
      <c r="AW13" s="789"/>
      <c r="AX13" s="789"/>
      <c r="AY13" s="790"/>
      <c r="AZ13" s="231"/>
      <c r="BA13" s="231"/>
      <c r="BB13" s="231"/>
      <c r="BC13" s="231"/>
      <c r="BD13" s="231"/>
      <c r="BE13" s="232"/>
      <c r="BF13" s="232"/>
      <c r="BG13" s="232"/>
      <c r="BH13" s="232"/>
      <c r="BI13" s="232"/>
      <c r="BJ13" s="232"/>
      <c r="BK13" s="232"/>
      <c r="BL13" s="232"/>
      <c r="BM13" s="232"/>
      <c r="BN13" s="232"/>
      <c r="BO13" s="232"/>
      <c r="BP13" s="232"/>
      <c r="BQ13" s="241">
        <v>7</v>
      </c>
      <c r="BR13" s="242"/>
      <c r="BS13" s="791"/>
      <c r="BT13" s="792"/>
      <c r="BU13" s="792"/>
      <c r="BV13" s="792"/>
      <c r="BW13" s="792"/>
      <c r="BX13" s="792"/>
      <c r="BY13" s="792"/>
      <c r="BZ13" s="792"/>
      <c r="CA13" s="792"/>
      <c r="CB13" s="792"/>
      <c r="CC13" s="792"/>
      <c r="CD13" s="792"/>
      <c r="CE13" s="792"/>
      <c r="CF13" s="792"/>
      <c r="CG13" s="79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7"/>
      <c r="DW13" s="808"/>
      <c r="DX13" s="808"/>
      <c r="DY13" s="808"/>
      <c r="DZ13" s="809"/>
      <c r="EA13" s="233"/>
    </row>
    <row r="14" spans="1:131" s="234" customFormat="1" ht="26.25" customHeight="1" x14ac:dyDescent="0.15">
      <c r="A14" s="240">
        <v>8</v>
      </c>
      <c r="B14" s="778"/>
      <c r="C14" s="779"/>
      <c r="D14" s="779"/>
      <c r="E14" s="779"/>
      <c r="F14" s="779"/>
      <c r="G14" s="779"/>
      <c r="H14" s="779"/>
      <c r="I14" s="779"/>
      <c r="J14" s="779"/>
      <c r="K14" s="779"/>
      <c r="L14" s="779"/>
      <c r="M14" s="779"/>
      <c r="N14" s="779"/>
      <c r="O14" s="779"/>
      <c r="P14" s="780"/>
      <c r="Q14" s="781"/>
      <c r="R14" s="782"/>
      <c r="S14" s="782"/>
      <c r="T14" s="782"/>
      <c r="U14" s="782"/>
      <c r="V14" s="782"/>
      <c r="W14" s="782"/>
      <c r="X14" s="782"/>
      <c r="Y14" s="782"/>
      <c r="Z14" s="782"/>
      <c r="AA14" s="782"/>
      <c r="AB14" s="782"/>
      <c r="AC14" s="782"/>
      <c r="AD14" s="782"/>
      <c r="AE14" s="783"/>
      <c r="AF14" s="784"/>
      <c r="AG14" s="785"/>
      <c r="AH14" s="785"/>
      <c r="AI14" s="785"/>
      <c r="AJ14" s="786"/>
      <c r="AK14" s="787"/>
      <c r="AL14" s="788"/>
      <c r="AM14" s="788"/>
      <c r="AN14" s="788"/>
      <c r="AO14" s="788"/>
      <c r="AP14" s="788"/>
      <c r="AQ14" s="788"/>
      <c r="AR14" s="788"/>
      <c r="AS14" s="788"/>
      <c r="AT14" s="788"/>
      <c r="AU14" s="789"/>
      <c r="AV14" s="789"/>
      <c r="AW14" s="789"/>
      <c r="AX14" s="789"/>
      <c r="AY14" s="790"/>
      <c r="AZ14" s="231"/>
      <c r="BA14" s="231"/>
      <c r="BB14" s="231"/>
      <c r="BC14" s="231"/>
      <c r="BD14" s="231"/>
      <c r="BE14" s="232"/>
      <c r="BF14" s="232"/>
      <c r="BG14" s="232"/>
      <c r="BH14" s="232"/>
      <c r="BI14" s="232"/>
      <c r="BJ14" s="232"/>
      <c r="BK14" s="232"/>
      <c r="BL14" s="232"/>
      <c r="BM14" s="232"/>
      <c r="BN14" s="232"/>
      <c r="BO14" s="232"/>
      <c r="BP14" s="232"/>
      <c r="BQ14" s="241">
        <v>8</v>
      </c>
      <c r="BR14" s="242"/>
      <c r="BS14" s="791"/>
      <c r="BT14" s="792"/>
      <c r="BU14" s="792"/>
      <c r="BV14" s="792"/>
      <c r="BW14" s="792"/>
      <c r="BX14" s="792"/>
      <c r="BY14" s="792"/>
      <c r="BZ14" s="792"/>
      <c r="CA14" s="792"/>
      <c r="CB14" s="792"/>
      <c r="CC14" s="792"/>
      <c r="CD14" s="792"/>
      <c r="CE14" s="792"/>
      <c r="CF14" s="792"/>
      <c r="CG14" s="79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7"/>
      <c r="DW14" s="808"/>
      <c r="DX14" s="808"/>
      <c r="DY14" s="808"/>
      <c r="DZ14" s="809"/>
      <c r="EA14" s="233"/>
    </row>
    <row r="15" spans="1:131" s="234" customFormat="1" ht="26.25" customHeight="1" x14ac:dyDescent="0.15">
      <c r="A15" s="240">
        <v>9</v>
      </c>
      <c r="B15" s="778"/>
      <c r="C15" s="779"/>
      <c r="D15" s="779"/>
      <c r="E15" s="779"/>
      <c r="F15" s="779"/>
      <c r="G15" s="779"/>
      <c r="H15" s="779"/>
      <c r="I15" s="779"/>
      <c r="J15" s="779"/>
      <c r="K15" s="779"/>
      <c r="L15" s="779"/>
      <c r="M15" s="779"/>
      <c r="N15" s="779"/>
      <c r="O15" s="779"/>
      <c r="P15" s="780"/>
      <c r="Q15" s="781"/>
      <c r="R15" s="782"/>
      <c r="S15" s="782"/>
      <c r="T15" s="782"/>
      <c r="U15" s="782"/>
      <c r="V15" s="782"/>
      <c r="W15" s="782"/>
      <c r="X15" s="782"/>
      <c r="Y15" s="782"/>
      <c r="Z15" s="782"/>
      <c r="AA15" s="782"/>
      <c r="AB15" s="782"/>
      <c r="AC15" s="782"/>
      <c r="AD15" s="782"/>
      <c r="AE15" s="783"/>
      <c r="AF15" s="784"/>
      <c r="AG15" s="785"/>
      <c r="AH15" s="785"/>
      <c r="AI15" s="785"/>
      <c r="AJ15" s="786"/>
      <c r="AK15" s="787"/>
      <c r="AL15" s="788"/>
      <c r="AM15" s="788"/>
      <c r="AN15" s="788"/>
      <c r="AO15" s="788"/>
      <c r="AP15" s="788"/>
      <c r="AQ15" s="788"/>
      <c r="AR15" s="788"/>
      <c r="AS15" s="788"/>
      <c r="AT15" s="788"/>
      <c r="AU15" s="789"/>
      <c r="AV15" s="789"/>
      <c r="AW15" s="789"/>
      <c r="AX15" s="789"/>
      <c r="AY15" s="790"/>
      <c r="AZ15" s="231"/>
      <c r="BA15" s="231"/>
      <c r="BB15" s="231"/>
      <c r="BC15" s="231"/>
      <c r="BD15" s="231"/>
      <c r="BE15" s="232"/>
      <c r="BF15" s="232"/>
      <c r="BG15" s="232"/>
      <c r="BH15" s="232"/>
      <c r="BI15" s="232"/>
      <c r="BJ15" s="232"/>
      <c r="BK15" s="232"/>
      <c r="BL15" s="232"/>
      <c r="BM15" s="232"/>
      <c r="BN15" s="232"/>
      <c r="BO15" s="232"/>
      <c r="BP15" s="232"/>
      <c r="BQ15" s="241">
        <v>9</v>
      </c>
      <c r="BR15" s="242"/>
      <c r="BS15" s="791"/>
      <c r="BT15" s="792"/>
      <c r="BU15" s="792"/>
      <c r="BV15" s="792"/>
      <c r="BW15" s="792"/>
      <c r="BX15" s="792"/>
      <c r="BY15" s="792"/>
      <c r="BZ15" s="792"/>
      <c r="CA15" s="792"/>
      <c r="CB15" s="792"/>
      <c r="CC15" s="792"/>
      <c r="CD15" s="792"/>
      <c r="CE15" s="792"/>
      <c r="CF15" s="792"/>
      <c r="CG15" s="79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7"/>
      <c r="DW15" s="808"/>
      <c r="DX15" s="808"/>
      <c r="DY15" s="808"/>
      <c r="DZ15" s="809"/>
      <c r="EA15" s="233"/>
    </row>
    <row r="16" spans="1:131" s="234" customFormat="1" ht="26.25" customHeight="1" x14ac:dyDescent="0.15">
      <c r="A16" s="240">
        <v>10</v>
      </c>
      <c r="B16" s="778"/>
      <c r="C16" s="779"/>
      <c r="D16" s="779"/>
      <c r="E16" s="779"/>
      <c r="F16" s="779"/>
      <c r="G16" s="779"/>
      <c r="H16" s="779"/>
      <c r="I16" s="779"/>
      <c r="J16" s="779"/>
      <c r="K16" s="779"/>
      <c r="L16" s="779"/>
      <c r="M16" s="779"/>
      <c r="N16" s="779"/>
      <c r="O16" s="779"/>
      <c r="P16" s="780"/>
      <c r="Q16" s="781"/>
      <c r="R16" s="782"/>
      <c r="S16" s="782"/>
      <c r="T16" s="782"/>
      <c r="U16" s="782"/>
      <c r="V16" s="782"/>
      <c r="W16" s="782"/>
      <c r="X16" s="782"/>
      <c r="Y16" s="782"/>
      <c r="Z16" s="782"/>
      <c r="AA16" s="782"/>
      <c r="AB16" s="782"/>
      <c r="AC16" s="782"/>
      <c r="AD16" s="782"/>
      <c r="AE16" s="783"/>
      <c r="AF16" s="784"/>
      <c r="AG16" s="785"/>
      <c r="AH16" s="785"/>
      <c r="AI16" s="785"/>
      <c r="AJ16" s="786"/>
      <c r="AK16" s="787"/>
      <c r="AL16" s="788"/>
      <c r="AM16" s="788"/>
      <c r="AN16" s="788"/>
      <c r="AO16" s="788"/>
      <c r="AP16" s="788"/>
      <c r="AQ16" s="788"/>
      <c r="AR16" s="788"/>
      <c r="AS16" s="788"/>
      <c r="AT16" s="788"/>
      <c r="AU16" s="789"/>
      <c r="AV16" s="789"/>
      <c r="AW16" s="789"/>
      <c r="AX16" s="789"/>
      <c r="AY16" s="790"/>
      <c r="AZ16" s="231"/>
      <c r="BA16" s="231"/>
      <c r="BB16" s="231"/>
      <c r="BC16" s="231"/>
      <c r="BD16" s="231"/>
      <c r="BE16" s="232"/>
      <c r="BF16" s="232"/>
      <c r="BG16" s="232"/>
      <c r="BH16" s="232"/>
      <c r="BI16" s="232"/>
      <c r="BJ16" s="232"/>
      <c r="BK16" s="232"/>
      <c r="BL16" s="232"/>
      <c r="BM16" s="232"/>
      <c r="BN16" s="232"/>
      <c r="BO16" s="232"/>
      <c r="BP16" s="232"/>
      <c r="BQ16" s="241">
        <v>10</v>
      </c>
      <c r="BR16" s="242"/>
      <c r="BS16" s="791"/>
      <c r="BT16" s="792"/>
      <c r="BU16" s="792"/>
      <c r="BV16" s="792"/>
      <c r="BW16" s="792"/>
      <c r="BX16" s="792"/>
      <c r="BY16" s="792"/>
      <c r="BZ16" s="792"/>
      <c r="CA16" s="792"/>
      <c r="CB16" s="792"/>
      <c r="CC16" s="792"/>
      <c r="CD16" s="792"/>
      <c r="CE16" s="792"/>
      <c r="CF16" s="792"/>
      <c r="CG16" s="79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7"/>
      <c r="DW16" s="808"/>
      <c r="DX16" s="808"/>
      <c r="DY16" s="808"/>
      <c r="DZ16" s="809"/>
      <c r="EA16" s="233"/>
    </row>
    <row r="17" spans="1:131" s="234" customFormat="1" ht="26.25" customHeight="1" x14ac:dyDescent="0.15">
      <c r="A17" s="240">
        <v>11</v>
      </c>
      <c r="B17" s="778"/>
      <c r="C17" s="779"/>
      <c r="D17" s="779"/>
      <c r="E17" s="779"/>
      <c r="F17" s="779"/>
      <c r="G17" s="779"/>
      <c r="H17" s="779"/>
      <c r="I17" s="779"/>
      <c r="J17" s="779"/>
      <c r="K17" s="779"/>
      <c r="L17" s="779"/>
      <c r="M17" s="779"/>
      <c r="N17" s="779"/>
      <c r="O17" s="779"/>
      <c r="P17" s="780"/>
      <c r="Q17" s="781"/>
      <c r="R17" s="782"/>
      <c r="S17" s="782"/>
      <c r="T17" s="782"/>
      <c r="U17" s="782"/>
      <c r="V17" s="782"/>
      <c r="W17" s="782"/>
      <c r="X17" s="782"/>
      <c r="Y17" s="782"/>
      <c r="Z17" s="782"/>
      <c r="AA17" s="782"/>
      <c r="AB17" s="782"/>
      <c r="AC17" s="782"/>
      <c r="AD17" s="782"/>
      <c r="AE17" s="783"/>
      <c r="AF17" s="784"/>
      <c r="AG17" s="785"/>
      <c r="AH17" s="785"/>
      <c r="AI17" s="785"/>
      <c r="AJ17" s="786"/>
      <c r="AK17" s="787"/>
      <c r="AL17" s="788"/>
      <c r="AM17" s="788"/>
      <c r="AN17" s="788"/>
      <c r="AO17" s="788"/>
      <c r="AP17" s="788"/>
      <c r="AQ17" s="788"/>
      <c r="AR17" s="788"/>
      <c r="AS17" s="788"/>
      <c r="AT17" s="788"/>
      <c r="AU17" s="789"/>
      <c r="AV17" s="789"/>
      <c r="AW17" s="789"/>
      <c r="AX17" s="789"/>
      <c r="AY17" s="790"/>
      <c r="AZ17" s="231"/>
      <c r="BA17" s="231"/>
      <c r="BB17" s="231"/>
      <c r="BC17" s="231"/>
      <c r="BD17" s="231"/>
      <c r="BE17" s="232"/>
      <c r="BF17" s="232"/>
      <c r="BG17" s="232"/>
      <c r="BH17" s="232"/>
      <c r="BI17" s="232"/>
      <c r="BJ17" s="232"/>
      <c r="BK17" s="232"/>
      <c r="BL17" s="232"/>
      <c r="BM17" s="232"/>
      <c r="BN17" s="232"/>
      <c r="BO17" s="232"/>
      <c r="BP17" s="232"/>
      <c r="BQ17" s="241">
        <v>11</v>
      </c>
      <c r="BR17" s="242"/>
      <c r="BS17" s="791"/>
      <c r="BT17" s="792"/>
      <c r="BU17" s="792"/>
      <c r="BV17" s="792"/>
      <c r="BW17" s="792"/>
      <c r="BX17" s="792"/>
      <c r="BY17" s="792"/>
      <c r="BZ17" s="792"/>
      <c r="CA17" s="792"/>
      <c r="CB17" s="792"/>
      <c r="CC17" s="792"/>
      <c r="CD17" s="792"/>
      <c r="CE17" s="792"/>
      <c r="CF17" s="792"/>
      <c r="CG17" s="79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7"/>
      <c r="DW17" s="808"/>
      <c r="DX17" s="808"/>
      <c r="DY17" s="808"/>
      <c r="DZ17" s="809"/>
      <c r="EA17" s="233"/>
    </row>
    <row r="18" spans="1:131" s="234" customFormat="1" ht="26.25" customHeight="1" x14ac:dyDescent="0.15">
      <c r="A18" s="240">
        <v>12</v>
      </c>
      <c r="B18" s="778"/>
      <c r="C18" s="779"/>
      <c r="D18" s="779"/>
      <c r="E18" s="779"/>
      <c r="F18" s="779"/>
      <c r="G18" s="779"/>
      <c r="H18" s="779"/>
      <c r="I18" s="779"/>
      <c r="J18" s="779"/>
      <c r="K18" s="779"/>
      <c r="L18" s="779"/>
      <c r="M18" s="779"/>
      <c r="N18" s="779"/>
      <c r="O18" s="779"/>
      <c r="P18" s="780"/>
      <c r="Q18" s="781"/>
      <c r="R18" s="782"/>
      <c r="S18" s="782"/>
      <c r="T18" s="782"/>
      <c r="U18" s="782"/>
      <c r="V18" s="782"/>
      <c r="W18" s="782"/>
      <c r="X18" s="782"/>
      <c r="Y18" s="782"/>
      <c r="Z18" s="782"/>
      <c r="AA18" s="782"/>
      <c r="AB18" s="782"/>
      <c r="AC18" s="782"/>
      <c r="AD18" s="782"/>
      <c r="AE18" s="783"/>
      <c r="AF18" s="784"/>
      <c r="AG18" s="785"/>
      <c r="AH18" s="785"/>
      <c r="AI18" s="785"/>
      <c r="AJ18" s="786"/>
      <c r="AK18" s="787"/>
      <c r="AL18" s="788"/>
      <c r="AM18" s="788"/>
      <c r="AN18" s="788"/>
      <c r="AO18" s="788"/>
      <c r="AP18" s="788"/>
      <c r="AQ18" s="788"/>
      <c r="AR18" s="788"/>
      <c r="AS18" s="788"/>
      <c r="AT18" s="788"/>
      <c r="AU18" s="789"/>
      <c r="AV18" s="789"/>
      <c r="AW18" s="789"/>
      <c r="AX18" s="789"/>
      <c r="AY18" s="790"/>
      <c r="AZ18" s="231"/>
      <c r="BA18" s="231"/>
      <c r="BB18" s="231"/>
      <c r="BC18" s="231"/>
      <c r="BD18" s="231"/>
      <c r="BE18" s="232"/>
      <c r="BF18" s="232"/>
      <c r="BG18" s="232"/>
      <c r="BH18" s="232"/>
      <c r="BI18" s="232"/>
      <c r="BJ18" s="232"/>
      <c r="BK18" s="232"/>
      <c r="BL18" s="232"/>
      <c r="BM18" s="232"/>
      <c r="BN18" s="232"/>
      <c r="BO18" s="232"/>
      <c r="BP18" s="232"/>
      <c r="BQ18" s="241">
        <v>12</v>
      </c>
      <c r="BR18" s="242"/>
      <c r="BS18" s="791"/>
      <c r="BT18" s="792"/>
      <c r="BU18" s="792"/>
      <c r="BV18" s="792"/>
      <c r="BW18" s="792"/>
      <c r="BX18" s="792"/>
      <c r="BY18" s="792"/>
      <c r="BZ18" s="792"/>
      <c r="CA18" s="792"/>
      <c r="CB18" s="792"/>
      <c r="CC18" s="792"/>
      <c r="CD18" s="792"/>
      <c r="CE18" s="792"/>
      <c r="CF18" s="792"/>
      <c r="CG18" s="79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7"/>
      <c r="DW18" s="808"/>
      <c r="DX18" s="808"/>
      <c r="DY18" s="808"/>
      <c r="DZ18" s="809"/>
      <c r="EA18" s="233"/>
    </row>
    <row r="19" spans="1:131" s="234" customFormat="1" ht="26.25" customHeight="1" x14ac:dyDescent="0.15">
      <c r="A19" s="240">
        <v>13</v>
      </c>
      <c r="B19" s="778"/>
      <c r="C19" s="779"/>
      <c r="D19" s="779"/>
      <c r="E19" s="779"/>
      <c r="F19" s="779"/>
      <c r="G19" s="779"/>
      <c r="H19" s="779"/>
      <c r="I19" s="779"/>
      <c r="J19" s="779"/>
      <c r="K19" s="779"/>
      <c r="L19" s="779"/>
      <c r="M19" s="779"/>
      <c r="N19" s="779"/>
      <c r="O19" s="779"/>
      <c r="P19" s="780"/>
      <c r="Q19" s="781"/>
      <c r="R19" s="782"/>
      <c r="S19" s="782"/>
      <c r="T19" s="782"/>
      <c r="U19" s="782"/>
      <c r="V19" s="782"/>
      <c r="W19" s="782"/>
      <c r="X19" s="782"/>
      <c r="Y19" s="782"/>
      <c r="Z19" s="782"/>
      <c r="AA19" s="782"/>
      <c r="AB19" s="782"/>
      <c r="AC19" s="782"/>
      <c r="AD19" s="782"/>
      <c r="AE19" s="783"/>
      <c r="AF19" s="784"/>
      <c r="AG19" s="785"/>
      <c r="AH19" s="785"/>
      <c r="AI19" s="785"/>
      <c r="AJ19" s="786"/>
      <c r="AK19" s="787"/>
      <c r="AL19" s="788"/>
      <c r="AM19" s="788"/>
      <c r="AN19" s="788"/>
      <c r="AO19" s="788"/>
      <c r="AP19" s="788"/>
      <c r="AQ19" s="788"/>
      <c r="AR19" s="788"/>
      <c r="AS19" s="788"/>
      <c r="AT19" s="788"/>
      <c r="AU19" s="789"/>
      <c r="AV19" s="789"/>
      <c r="AW19" s="789"/>
      <c r="AX19" s="789"/>
      <c r="AY19" s="790"/>
      <c r="AZ19" s="231"/>
      <c r="BA19" s="231"/>
      <c r="BB19" s="231"/>
      <c r="BC19" s="231"/>
      <c r="BD19" s="231"/>
      <c r="BE19" s="232"/>
      <c r="BF19" s="232"/>
      <c r="BG19" s="232"/>
      <c r="BH19" s="232"/>
      <c r="BI19" s="232"/>
      <c r="BJ19" s="232"/>
      <c r="BK19" s="232"/>
      <c r="BL19" s="232"/>
      <c r="BM19" s="232"/>
      <c r="BN19" s="232"/>
      <c r="BO19" s="232"/>
      <c r="BP19" s="232"/>
      <c r="BQ19" s="241">
        <v>13</v>
      </c>
      <c r="BR19" s="242"/>
      <c r="BS19" s="791"/>
      <c r="BT19" s="792"/>
      <c r="BU19" s="792"/>
      <c r="BV19" s="792"/>
      <c r="BW19" s="792"/>
      <c r="BX19" s="792"/>
      <c r="BY19" s="792"/>
      <c r="BZ19" s="792"/>
      <c r="CA19" s="792"/>
      <c r="CB19" s="792"/>
      <c r="CC19" s="792"/>
      <c r="CD19" s="792"/>
      <c r="CE19" s="792"/>
      <c r="CF19" s="792"/>
      <c r="CG19" s="79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7"/>
      <c r="DW19" s="808"/>
      <c r="DX19" s="808"/>
      <c r="DY19" s="808"/>
      <c r="DZ19" s="809"/>
      <c r="EA19" s="233"/>
    </row>
    <row r="20" spans="1:131" s="234" customFormat="1" ht="26.25" customHeight="1" x14ac:dyDescent="0.15">
      <c r="A20" s="240">
        <v>14</v>
      </c>
      <c r="B20" s="778"/>
      <c r="C20" s="779"/>
      <c r="D20" s="779"/>
      <c r="E20" s="779"/>
      <c r="F20" s="779"/>
      <c r="G20" s="779"/>
      <c r="H20" s="779"/>
      <c r="I20" s="779"/>
      <c r="J20" s="779"/>
      <c r="K20" s="779"/>
      <c r="L20" s="779"/>
      <c r="M20" s="779"/>
      <c r="N20" s="779"/>
      <c r="O20" s="779"/>
      <c r="P20" s="780"/>
      <c r="Q20" s="781"/>
      <c r="R20" s="782"/>
      <c r="S20" s="782"/>
      <c r="T20" s="782"/>
      <c r="U20" s="782"/>
      <c r="V20" s="782"/>
      <c r="W20" s="782"/>
      <c r="X20" s="782"/>
      <c r="Y20" s="782"/>
      <c r="Z20" s="782"/>
      <c r="AA20" s="782"/>
      <c r="AB20" s="782"/>
      <c r="AC20" s="782"/>
      <c r="AD20" s="782"/>
      <c r="AE20" s="783"/>
      <c r="AF20" s="784"/>
      <c r="AG20" s="785"/>
      <c r="AH20" s="785"/>
      <c r="AI20" s="785"/>
      <c r="AJ20" s="786"/>
      <c r="AK20" s="787"/>
      <c r="AL20" s="788"/>
      <c r="AM20" s="788"/>
      <c r="AN20" s="788"/>
      <c r="AO20" s="788"/>
      <c r="AP20" s="788"/>
      <c r="AQ20" s="788"/>
      <c r="AR20" s="788"/>
      <c r="AS20" s="788"/>
      <c r="AT20" s="788"/>
      <c r="AU20" s="789"/>
      <c r="AV20" s="789"/>
      <c r="AW20" s="789"/>
      <c r="AX20" s="789"/>
      <c r="AY20" s="790"/>
      <c r="AZ20" s="231"/>
      <c r="BA20" s="231"/>
      <c r="BB20" s="231"/>
      <c r="BC20" s="231"/>
      <c r="BD20" s="231"/>
      <c r="BE20" s="232"/>
      <c r="BF20" s="232"/>
      <c r="BG20" s="232"/>
      <c r="BH20" s="232"/>
      <c r="BI20" s="232"/>
      <c r="BJ20" s="232"/>
      <c r="BK20" s="232"/>
      <c r="BL20" s="232"/>
      <c r="BM20" s="232"/>
      <c r="BN20" s="232"/>
      <c r="BO20" s="232"/>
      <c r="BP20" s="232"/>
      <c r="BQ20" s="241">
        <v>14</v>
      </c>
      <c r="BR20" s="242"/>
      <c r="BS20" s="791"/>
      <c r="BT20" s="792"/>
      <c r="BU20" s="792"/>
      <c r="BV20" s="792"/>
      <c r="BW20" s="792"/>
      <c r="BX20" s="792"/>
      <c r="BY20" s="792"/>
      <c r="BZ20" s="792"/>
      <c r="CA20" s="792"/>
      <c r="CB20" s="792"/>
      <c r="CC20" s="792"/>
      <c r="CD20" s="792"/>
      <c r="CE20" s="792"/>
      <c r="CF20" s="792"/>
      <c r="CG20" s="79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7"/>
      <c r="DW20" s="808"/>
      <c r="DX20" s="808"/>
      <c r="DY20" s="808"/>
      <c r="DZ20" s="809"/>
      <c r="EA20" s="233"/>
    </row>
    <row r="21" spans="1:131" s="234" customFormat="1" ht="26.25" customHeight="1" thickBot="1" x14ac:dyDescent="0.2">
      <c r="A21" s="240">
        <v>15</v>
      </c>
      <c r="B21" s="778"/>
      <c r="C21" s="779"/>
      <c r="D21" s="779"/>
      <c r="E21" s="779"/>
      <c r="F21" s="779"/>
      <c r="G21" s="779"/>
      <c r="H21" s="779"/>
      <c r="I21" s="779"/>
      <c r="J21" s="779"/>
      <c r="K21" s="779"/>
      <c r="L21" s="779"/>
      <c r="M21" s="779"/>
      <c r="N21" s="779"/>
      <c r="O21" s="779"/>
      <c r="P21" s="780"/>
      <c r="Q21" s="781"/>
      <c r="R21" s="782"/>
      <c r="S21" s="782"/>
      <c r="T21" s="782"/>
      <c r="U21" s="782"/>
      <c r="V21" s="782"/>
      <c r="W21" s="782"/>
      <c r="X21" s="782"/>
      <c r="Y21" s="782"/>
      <c r="Z21" s="782"/>
      <c r="AA21" s="782"/>
      <c r="AB21" s="782"/>
      <c r="AC21" s="782"/>
      <c r="AD21" s="782"/>
      <c r="AE21" s="783"/>
      <c r="AF21" s="784"/>
      <c r="AG21" s="785"/>
      <c r="AH21" s="785"/>
      <c r="AI21" s="785"/>
      <c r="AJ21" s="786"/>
      <c r="AK21" s="787"/>
      <c r="AL21" s="788"/>
      <c r="AM21" s="788"/>
      <c r="AN21" s="788"/>
      <c r="AO21" s="788"/>
      <c r="AP21" s="788"/>
      <c r="AQ21" s="788"/>
      <c r="AR21" s="788"/>
      <c r="AS21" s="788"/>
      <c r="AT21" s="788"/>
      <c r="AU21" s="789"/>
      <c r="AV21" s="789"/>
      <c r="AW21" s="789"/>
      <c r="AX21" s="789"/>
      <c r="AY21" s="790"/>
      <c r="AZ21" s="231"/>
      <c r="BA21" s="231"/>
      <c r="BB21" s="231"/>
      <c r="BC21" s="231"/>
      <c r="BD21" s="231"/>
      <c r="BE21" s="232"/>
      <c r="BF21" s="232"/>
      <c r="BG21" s="232"/>
      <c r="BH21" s="232"/>
      <c r="BI21" s="232"/>
      <c r="BJ21" s="232"/>
      <c r="BK21" s="232"/>
      <c r="BL21" s="232"/>
      <c r="BM21" s="232"/>
      <c r="BN21" s="232"/>
      <c r="BO21" s="232"/>
      <c r="BP21" s="232"/>
      <c r="BQ21" s="241">
        <v>15</v>
      </c>
      <c r="BR21" s="242"/>
      <c r="BS21" s="791"/>
      <c r="BT21" s="792"/>
      <c r="BU21" s="792"/>
      <c r="BV21" s="792"/>
      <c r="BW21" s="792"/>
      <c r="BX21" s="792"/>
      <c r="BY21" s="792"/>
      <c r="BZ21" s="792"/>
      <c r="CA21" s="792"/>
      <c r="CB21" s="792"/>
      <c r="CC21" s="792"/>
      <c r="CD21" s="792"/>
      <c r="CE21" s="792"/>
      <c r="CF21" s="792"/>
      <c r="CG21" s="79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7"/>
      <c r="DW21" s="808"/>
      <c r="DX21" s="808"/>
      <c r="DY21" s="808"/>
      <c r="DZ21" s="809"/>
      <c r="EA21" s="233"/>
    </row>
    <row r="22" spans="1:131" s="234" customFormat="1" ht="26.25" customHeight="1" x14ac:dyDescent="0.15">
      <c r="A22" s="240">
        <v>16</v>
      </c>
      <c r="B22" s="778"/>
      <c r="C22" s="779"/>
      <c r="D22" s="779"/>
      <c r="E22" s="779"/>
      <c r="F22" s="779"/>
      <c r="G22" s="779"/>
      <c r="H22" s="779"/>
      <c r="I22" s="779"/>
      <c r="J22" s="779"/>
      <c r="K22" s="779"/>
      <c r="L22" s="779"/>
      <c r="M22" s="779"/>
      <c r="N22" s="779"/>
      <c r="O22" s="779"/>
      <c r="P22" s="780"/>
      <c r="Q22" s="810"/>
      <c r="R22" s="811"/>
      <c r="S22" s="811"/>
      <c r="T22" s="811"/>
      <c r="U22" s="811"/>
      <c r="V22" s="811"/>
      <c r="W22" s="811"/>
      <c r="X22" s="811"/>
      <c r="Y22" s="811"/>
      <c r="Z22" s="811"/>
      <c r="AA22" s="811"/>
      <c r="AB22" s="811"/>
      <c r="AC22" s="811"/>
      <c r="AD22" s="811"/>
      <c r="AE22" s="812"/>
      <c r="AF22" s="784"/>
      <c r="AG22" s="785"/>
      <c r="AH22" s="785"/>
      <c r="AI22" s="785"/>
      <c r="AJ22" s="786"/>
      <c r="AK22" s="825"/>
      <c r="AL22" s="826"/>
      <c r="AM22" s="826"/>
      <c r="AN22" s="826"/>
      <c r="AO22" s="826"/>
      <c r="AP22" s="826"/>
      <c r="AQ22" s="826"/>
      <c r="AR22" s="826"/>
      <c r="AS22" s="826"/>
      <c r="AT22" s="826"/>
      <c r="AU22" s="827"/>
      <c r="AV22" s="827"/>
      <c r="AW22" s="827"/>
      <c r="AX22" s="827"/>
      <c r="AY22" s="828"/>
      <c r="AZ22" s="829" t="s">
        <v>377</v>
      </c>
      <c r="BA22" s="829"/>
      <c r="BB22" s="829"/>
      <c r="BC22" s="829"/>
      <c r="BD22" s="830"/>
      <c r="BE22" s="232"/>
      <c r="BF22" s="232"/>
      <c r="BG22" s="232"/>
      <c r="BH22" s="232"/>
      <c r="BI22" s="232"/>
      <c r="BJ22" s="232"/>
      <c r="BK22" s="232"/>
      <c r="BL22" s="232"/>
      <c r="BM22" s="232"/>
      <c r="BN22" s="232"/>
      <c r="BO22" s="232"/>
      <c r="BP22" s="232"/>
      <c r="BQ22" s="241">
        <v>16</v>
      </c>
      <c r="BR22" s="242"/>
      <c r="BS22" s="791"/>
      <c r="BT22" s="792"/>
      <c r="BU22" s="792"/>
      <c r="BV22" s="792"/>
      <c r="BW22" s="792"/>
      <c r="BX22" s="792"/>
      <c r="BY22" s="792"/>
      <c r="BZ22" s="792"/>
      <c r="CA22" s="792"/>
      <c r="CB22" s="792"/>
      <c r="CC22" s="792"/>
      <c r="CD22" s="792"/>
      <c r="CE22" s="792"/>
      <c r="CF22" s="792"/>
      <c r="CG22" s="79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7"/>
      <c r="DW22" s="808"/>
      <c r="DX22" s="808"/>
      <c r="DY22" s="808"/>
      <c r="DZ22" s="809"/>
      <c r="EA22" s="233"/>
    </row>
    <row r="23" spans="1:131" s="234" customFormat="1" ht="26.25" customHeight="1" thickBot="1" x14ac:dyDescent="0.2">
      <c r="A23" s="243" t="s">
        <v>378</v>
      </c>
      <c r="B23" s="813" t="s">
        <v>379</v>
      </c>
      <c r="C23" s="814"/>
      <c r="D23" s="814"/>
      <c r="E23" s="814"/>
      <c r="F23" s="814"/>
      <c r="G23" s="814"/>
      <c r="H23" s="814"/>
      <c r="I23" s="814"/>
      <c r="J23" s="814"/>
      <c r="K23" s="814"/>
      <c r="L23" s="814"/>
      <c r="M23" s="814"/>
      <c r="N23" s="814"/>
      <c r="O23" s="814"/>
      <c r="P23" s="815"/>
      <c r="Q23" s="816">
        <v>5508</v>
      </c>
      <c r="R23" s="817"/>
      <c r="S23" s="817"/>
      <c r="T23" s="817"/>
      <c r="U23" s="817"/>
      <c r="V23" s="817">
        <v>5168</v>
      </c>
      <c r="W23" s="817"/>
      <c r="X23" s="817"/>
      <c r="Y23" s="817"/>
      <c r="Z23" s="817"/>
      <c r="AA23" s="817">
        <v>340</v>
      </c>
      <c r="AB23" s="817"/>
      <c r="AC23" s="817"/>
      <c r="AD23" s="817"/>
      <c r="AE23" s="818"/>
      <c r="AF23" s="819">
        <v>340</v>
      </c>
      <c r="AG23" s="817"/>
      <c r="AH23" s="817"/>
      <c r="AI23" s="817"/>
      <c r="AJ23" s="820"/>
      <c r="AK23" s="821"/>
      <c r="AL23" s="822"/>
      <c r="AM23" s="822"/>
      <c r="AN23" s="822"/>
      <c r="AO23" s="822"/>
      <c r="AP23" s="817">
        <v>5328</v>
      </c>
      <c r="AQ23" s="817"/>
      <c r="AR23" s="817"/>
      <c r="AS23" s="817"/>
      <c r="AT23" s="817"/>
      <c r="AU23" s="823"/>
      <c r="AV23" s="823"/>
      <c r="AW23" s="823"/>
      <c r="AX23" s="823"/>
      <c r="AY23" s="824"/>
      <c r="AZ23" s="832" t="s">
        <v>133</v>
      </c>
      <c r="BA23" s="833"/>
      <c r="BB23" s="833"/>
      <c r="BC23" s="833"/>
      <c r="BD23" s="834"/>
      <c r="BE23" s="232"/>
      <c r="BF23" s="232"/>
      <c r="BG23" s="232"/>
      <c r="BH23" s="232"/>
      <c r="BI23" s="232"/>
      <c r="BJ23" s="232"/>
      <c r="BK23" s="232"/>
      <c r="BL23" s="232"/>
      <c r="BM23" s="232"/>
      <c r="BN23" s="232"/>
      <c r="BO23" s="232"/>
      <c r="BP23" s="232"/>
      <c r="BQ23" s="241">
        <v>17</v>
      </c>
      <c r="BR23" s="242"/>
      <c r="BS23" s="791"/>
      <c r="BT23" s="792"/>
      <c r="BU23" s="792"/>
      <c r="BV23" s="792"/>
      <c r="BW23" s="792"/>
      <c r="BX23" s="792"/>
      <c r="BY23" s="792"/>
      <c r="BZ23" s="792"/>
      <c r="CA23" s="792"/>
      <c r="CB23" s="792"/>
      <c r="CC23" s="792"/>
      <c r="CD23" s="792"/>
      <c r="CE23" s="792"/>
      <c r="CF23" s="792"/>
      <c r="CG23" s="79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7"/>
      <c r="DW23" s="808"/>
      <c r="DX23" s="808"/>
      <c r="DY23" s="808"/>
      <c r="DZ23" s="809"/>
      <c r="EA23" s="233"/>
    </row>
    <row r="24" spans="1:131" s="234" customFormat="1" ht="26.25" customHeight="1" x14ac:dyDescent="0.15">
      <c r="A24" s="831" t="s">
        <v>380</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31"/>
      <c r="BA24" s="231"/>
      <c r="BB24" s="231"/>
      <c r="BC24" s="231"/>
      <c r="BD24" s="231"/>
      <c r="BE24" s="232"/>
      <c r="BF24" s="232"/>
      <c r="BG24" s="232"/>
      <c r="BH24" s="232"/>
      <c r="BI24" s="232"/>
      <c r="BJ24" s="232"/>
      <c r="BK24" s="232"/>
      <c r="BL24" s="232"/>
      <c r="BM24" s="232"/>
      <c r="BN24" s="232"/>
      <c r="BO24" s="232"/>
      <c r="BP24" s="232"/>
      <c r="BQ24" s="241">
        <v>18</v>
      </c>
      <c r="BR24" s="242"/>
      <c r="BS24" s="791"/>
      <c r="BT24" s="792"/>
      <c r="BU24" s="792"/>
      <c r="BV24" s="792"/>
      <c r="BW24" s="792"/>
      <c r="BX24" s="792"/>
      <c r="BY24" s="792"/>
      <c r="BZ24" s="792"/>
      <c r="CA24" s="792"/>
      <c r="CB24" s="792"/>
      <c r="CC24" s="792"/>
      <c r="CD24" s="792"/>
      <c r="CE24" s="792"/>
      <c r="CF24" s="792"/>
      <c r="CG24" s="79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7"/>
      <c r="DW24" s="808"/>
      <c r="DX24" s="808"/>
      <c r="DY24" s="808"/>
      <c r="DZ24" s="809"/>
      <c r="EA24" s="233"/>
    </row>
    <row r="25" spans="1:131" s="226" customFormat="1" ht="26.25" customHeight="1" thickBot="1" x14ac:dyDescent="0.2">
      <c r="A25" s="772" t="s">
        <v>381</v>
      </c>
      <c r="B25" s="772"/>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772"/>
      <c r="AV25" s="772"/>
      <c r="AW25" s="772"/>
      <c r="AX25" s="772"/>
      <c r="AY25" s="772"/>
      <c r="AZ25" s="772"/>
      <c r="BA25" s="772"/>
      <c r="BB25" s="772"/>
      <c r="BC25" s="772"/>
      <c r="BD25" s="772"/>
      <c r="BE25" s="772"/>
      <c r="BF25" s="772"/>
      <c r="BG25" s="772"/>
      <c r="BH25" s="772"/>
      <c r="BI25" s="772"/>
      <c r="BJ25" s="231"/>
      <c r="BK25" s="231"/>
      <c r="BL25" s="231"/>
      <c r="BM25" s="231"/>
      <c r="BN25" s="231"/>
      <c r="BO25" s="244"/>
      <c r="BP25" s="244"/>
      <c r="BQ25" s="241">
        <v>19</v>
      </c>
      <c r="BR25" s="242"/>
      <c r="BS25" s="791"/>
      <c r="BT25" s="792"/>
      <c r="BU25" s="792"/>
      <c r="BV25" s="792"/>
      <c r="BW25" s="792"/>
      <c r="BX25" s="792"/>
      <c r="BY25" s="792"/>
      <c r="BZ25" s="792"/>
      <c r="CA25" s="792"/>
      <c r="CB25" s="792"/>
      <c r="CC25" s="792"/>
      <c r="CD25" s="792"/>
      <c r="CE25" s="792"/>
      <c r="CF25" s="792"/>
      <c r="CG25" s="79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7"/>
      <c r="DW25" s="808"/>
      <c r="DX25" s="808"/>
      <c r="DY25" s="808"/>
      <c r="DZ25" s="809"/>
      <c r="EA25" s="225"/>
    </row>
    <row r="26" spans="1:131" s="226" customFormat="1" ht="26.25" customHeight="1" x14ac:dyDescent="0.15">
      <c r="A26" s="763" t="s">
        <v>359</v>
      </c>
      <c r="B26" s="764"/>
      <c r="C26" s="764"/>
      <c r="D26" s="764"/>
      <c r="E26" s="764"/>
      <c r="F26" s="764"/>
      <c r="G26" s="764"/>
      <c r="H26" s="764"/>
      <c r="I26" s="764"/>
      <c r="J26" s="764"/>
      <c r="K26" s="764"/>
      <c r="L26" s="764"/>
      <c r="M26" s="764"/>
      <c r="N26" s="764"/>
      <c r="O26" s="764"/>
      <c r="P26" s="765"/>
      <c r="Q26" s="740" t="s">
        <v>382</v>
      </c>
      <c r="R26" s="741"/>
      <c r="S26" s="741"/>
      <c r="T26" s="741"/>
      <c r="U26" s="742"/>
      <c r="V26" s="740" t="s">
        <v>383</v>
      </c>
      <c r="W26" s="741"/>
      <c r="X26" s="741"/>
      <c r="Y26" s="741"/>
      <c r="Z26" s="742"/>
      <c r="AA26" s="740" t="s">
        <v>384</v>
      </c>
      <c r="AB26" s="741"/>
      <c r="AC26" s="741"/>
      <c r="AD26" s="741"/>
      <c r="AE26" s="741"/>
      <c r="AF26" s="835" t="s">
        <v>385</v>
      </c>
      <c r="AG26" s="836"/>
      <c r="AH26" s="836"/>
      <c r="AI26" s="836"/>
      <c r="AJ26" s="837"/>
      <c r="AK26" s="741" t="s">
        <v>386</v>
      </c>
      <c r="AL26" s="741"/>
      <c r="AM26" s="741"/>
      <c r="AN26" s="741"/>
      <c r="AO26" s="742"/>
      <c r="AP26" s="740" t="s">
        <v>387</v>
      </c>
      <c r="AQ26" s="741"/>
      <c r="AR26" s="741"/>
      <c r="AS26" s="741"/>
      <c r="AT26" s="742"/>
      <c r="AU26" s="740" t="s">
        <v>388</v>
      </c>
      <c r="AV26" s="741"/>
      <c r="AW26" s="741"/>
      <c r="AX26" s="741"/>
      <c r="AY26" s="742"/>
      <c r="AZ26" s="740" t="s">
        <v>389</v>
      </c>
      <c r="BA26" s="741"/>
      <c r="BB26" s="741"/>
      <c r="BC26" s="741"/>
      <c r="BD26" s="742"/>
      <c r="BE26" s="740" t="s">
        <v>366</v>
      </c>
      <c r="BF26" s="741"/>
      <c r="BG26" s="741"/>
      <c r="BH26" s="741"/>
      <c r="BI26" s="752"/>
      <c r="BJ26" s="231"/>
      <c r="BK26" s="231"/>
      <c r="BL26" s="231"/>
      <c r="BM26" s="231"/>
      <c r="BN26" s="231"/>
      <c r="BO26" s="244"/>
      <c r="BP26" s="244"/>
      <c r="BQ26" s="241">
        <v>20</v>
      </c>
      <c r="BR26" s="242"/>
      <c r="BS26" s="791"/>
      <c r="BT26" s="792"/>
      <c r="BU26" s="792"/>
      <c r="BV26" s="792"/>
      <c r="BW26" s="792"/>
      <c r="BX26" s="792"/>
      <c r="BY26" s="792"/>
      <c r="BZ26" s="792"/>
      <c r="CA26" s="792"/>
      <c r="CB26" s="792"/>
      <c r="CC26" s="792"/>
      <c r="CD26" s="792"/>
      <c r="CE26" s="792"/>
      <c r="CF26" s="792"/>
      <c r="CG26" s="79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7"/>
      <c r="DW26" s="808"/>
      <c r="DX26" s="808"/>
      <c r="DY26" s="808"/>
      <c r="DZ26" s="809"/>
      <c r="EA26" s="225"/>
    </row>
    <row r="27" spans="1:131" s="226" customFormat="1" ht="26.25" customHeight="1" thickBot="1" x14ac:dyDescent="0.2">
      <c r="A27" s="766"/>
      <c r="B27" s="767"/>
      <c r="C27" s="767"/>
      <c r="D27" s="767"/>
      <c r="E27" s="767"/>
      <c r="F27" s="767"/>
      <c r="G27" s="767"/>
      <c r="H27" s="767"/>
      <c r="I27" s="767"/>
      <c r="J27" s="767"/>
      <c r="K27" s="767"/>
      <c r="L27" s="767"/>
      <c r="M27" s="767"/>
      <c r="N27" s="767"/>
      <c r="O27" s="767"/>
      <c r="P27" s="768"/>
      <c r="Q27" s="743"/>
      <c r="R27" s="744"/>
      <c r="S27" s="744"/>
      <c r="T27" s="744"/>
      <c r="U27" s="745"/>
      <c r="V27" s="743"/>
      <c r="W27" s="744"/>
      <c r="X27" s="744"/>
      <c r="Y27" s="744"/>
      <c r="Z27" s="745"/>
      <c r="AA27" s="743"/>
      <c r="AB27" s="744"/>
      <c r="AC27" s="744"/>
      <c r="AD27" s="744"/>
      <c r="AE27" s="744"/>
      <c r="AF27" s="838"/>
      <c r="AG27" s="839"/>
      <c r="AH27" s="839"/>
      <c r="AI27" s="839"/>
      <c r="AJ27" s="840"/>
      <c r="AK27" s="744"/>
      <c r="AL27" s="744"/>
      <c r="AM27" s="744"/>
      <c r="AN27" s="744"/>
      <c r="AO27" s="745"/>
      <c r="AP27" s="743"/>
      <c r="AQ27" s="744"/>
      <c r="AR27" s="744"/>
      <c r="AS27" s="744"/>
      <c r="AT27" s="745"/>
      <c r="AU27" s="743"/>
      <c r="AV27" s="744"/>
      <c r="AW27" s="744"/>
      <c r="AX27" s="744"/>
      <c r="AY27" s="745"/>
      <c r="AZ27" s="743"/>
      <c r="BA27" s="744"/>
      <c r="BB27" s="744"/>
      <c r="BC27" s="744"/>
      <c r="BD27" s="745"/>
      <c r="BE27" s="743"/>
      <c r="BF27" s="744"/>
      <c r="BG27" s="744"/>
      <c r="BH27" s="744"/>
      <c r="BI27" s="753"/>
      <c r="BJ27" s="231"/>
      <c r="BK27" s="231"/>
      <c r="BL27" s="231"/>
      <c r="BM27" s="231"/>
      <c r="BN27" s="231"/>
      <c r="BO27" s="244"/>
      <c r="BP27" s="244"/>
      <c r="BQ27" s="241">
        <v>21</v>
      </c>
      <c r="BR27" s="242"/>
      <c r="BS27" s="791"/>
      <c r="BT27" s="792"/>
      <c r="BU27" s="792"/>
      <c r="BV27" s="792"/>
      <c r="BW27" s="792"/>
      <c r="BX27" s="792"/>
      <c r="BY27" s="792"/>
      <c r="BZ27" s="792"/>
      <c r="CA27" s="792"/>
      <c r="CB27" s="792"/>
      <c r="CC27" s="792"/>
      <c r="CD27" s="792"/>
      <c r="CE27" s="792"/>
      <c r="CF27" s="792"/>
      <c r="CG27" s="79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7"/>
      <c r="DW27" s="808"/>
      <c r="DX27" s="808"/>
      <c r="DY27" s="808"/>
      <c r="DZ27" s="809"/>
      <c r="EA27" s="225"/>
    </row>
    <row r="28" spans="1:131" s="226" customFormat="1" ht="26.25" customHeight="1" thickTop="1" x14ac:dyDescent="0.15">
      <c r="A28" s="245">
        <v>1</v>
      </c>
      <c r="B28" s="754" t="s">
        <v>390</v>
      </c>
      <c r="C28" s="755"/>
      <c r="D28" s="755"/>
      <c r="E28" s="755"/>
      <c r="F28" s="755"/>
      <c r="G28" s="755"/>
      <c r="H28" s="755"/>
      <c r="I28" s="755"/>
      <c r="J28" s="755"/>
      <c r="K28" s="755"/>
      <c r="L28" s="755"/>
      <c r="M28" s="755"/>
      <c r="N28" s="755"/>
      <c r="O28" s="755"/>
      <c r="P28" s="756"/>
      <c r="Q28" s="845">
        <v>655</v>
      </c>
      <c r="R28" s="846"/>
      <c r="S28" s="846"/>
      <c r="T28" s="846"/>
      <c r="U28" s="846"/>
      <c r="V28" s="846">
        <v>640</v>
      </c>
      <c r="W28" s="846"/>
      <c r="X28" s="846"/>
      <c r="Y28" s="846"/>
      <c r="Z28" s="846"/>
      <c r="AA28" s="846">
        <v>15</v>
      </c>
      <c r="AB28" s="846"/>
      <c r="AC28" s="846"/>
      <c r="AD28" s="846"/>
      <c r="AE28" s="847"/>
      <c r="AF28" s="848">
        <v>15</v>
      </c>
      <c r="AG28" s="846"/>
      <c r="AH28" s="846"/>
      <c r="AI28" s="846"/>
      <c r="AJ28" s="849"/>
      <c r="AK28" s="850">
        <v>60</v>
      </c>
      <c r="AL28" s="841"/>
      <c r="AM28" s="841"/>
      <c r="AN28" s="841"/>
      <c r="AO28" s="841"/>
      <c r="AP28" s="841" t="s">
        <v>559</v>
      </c>
      <c r="AQ28" s="841"/>
      <c r="AR28" s="841"/>
      <c r="AS28" s="841"/>
      <c r="AT28" s="841"/>
      <c r="AU28" s="841" t="s">
        <v>559</v>
      </c>
      <c r="AV28" s="841"/>
      <c r="AW28" s="841"/>
      <c r="AX28" s="841"/>
      <c r="AY28" s="841"/>
      <c r="AZ28" s="842" t="s">
        <v>559</v>
      </c>
      <c r="BA28" s="842"/>
      <c r="BB28" s="842"/>
      <c r="BC28" s="842"/>
      <c r="BD28" s="842"/>
      <c r="BE28" s="843"/>
      <c r="BF28" s="843"/>
      <c r="BG28" s="843"/>
      <c r="BH28" s="843"/>
      <c r="BI28" s="844"/>
      <c r="BJ28" s="231"/>
      <c r="BK28" s="231"/>
      <c r="BL28" s="231"/>
      <c r="BM28" s="231"/>
      <c r="BN28" s="231"/>
      <c r="BO28" s="244"/>
      <c r="BP28" s="244"/>
      <c r="BQ28" s="241">
        <v>22</v>
      </c>
      <c r="BR28" s="242"/>
      <c r="BS28" s="791"/>
      <c r="BT28" s="792"/>
      <c r="BU28" s="792"/>
      <c r="BV28" s="792"/>
      <c r="BW28" s="792"/>
      <c r="BX28" s="792"/>
      <c r="BY28" s="792"/>
      <c r="BZ28" s="792"/>
      <c r="CA28" s="792"/>
      <c r="CB28" s="792"/>
      <c r="CC28" s="792"/>
      <c r="CD28" s="792"/>
      <c r="CE28" s="792"/>
      <c r="CF28" s="792"/>
      <c r="CG28" s="79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7"/>
      <c r="DW28" s="808"/>
      <c r="DX28" s="808"/>
      <c r="DY28" s="808"/>
      <c r="DZ28" s="809"/>
      <c r="EA28" s="225"/>
    </row>
    <row r="29" spans="1:131" s="226" customFormat="1" ht="26.25" customHeight="1" x14ac:dyDescent="0.15">
      <c r="A29" s="245">
        <v>2</v>
      </c>
      <c r="B29" s="778" t="s">
        <v>391</v>
      </c>
      <c r="C29" s="779"/>
      <c r="D29" s="779"/>
      <c r="E29" s="779"/>
      <c r="F29" s="779"/>
      <c r="G29" s="779"/>
      <c r="H29" s="779"/>
      <c r="I29" s="779"/>
      <c r="J29" s="779"/>
      <c r="K29" s="779"/>
      <c r="L29" s="779"/>
      <c r="M29" s="779"/>
      <c r="N29" s="779"/>
      <c r="O29" s="779"/>
      <c r="P29" s="780"/>
      <c r="Q29" s="781">
        <v>530</v>
      </c>
      <c r="R29" s="782"/>
      <c r="S29" s="782"/>
      <c r="T29" s="782"/>
      <c r="U29" s="782"/>
      <c r="V29" s="782">
        <v>519</v>
      </c>
      <c r="W29" s="782"/>
      <c r="X29" s="782"/>
      <c r="Y29" s="782"/>
      <c r="Z29" s="782"/>
      <c r="AA29" s="782">
        <v>11</v>
      </c>
      <c r="AB29" s="782"/>
      <c r="AC29" s="782"/>
      <c r="AD29" s="782"/>
      <c r="AE29" s="783"/>
      <c r="AF29" s="784">
        <v>11</v>
      </c>
      <c r="AG29" s="785"/>
      <c r="AH29" s="785"/>
      <c r="AI29" s="785"/>
      <c r="AJ29" s="786"/>
      <c r="AK29" s="853">
        <v>90</v>
      </c>
      <c r="AL29" s="854"/>
      <c r="AM29" s="854"/>
      <c r="AN29" s="854"/>
      <c r="AO29" s="854"/>
      <c r="AP29" s="854" t="s">
        <v>559</v>
      </c>
      <c r="AQ29" s="854"/>
      <c r="AR29" s="854"/>
      <c r="AS29" s="854"/>
      <c r="AT29" s="854"/>
      <c r="AU29" s="854" t="s">
        <v>559</v>
      </c>
      <c r="AV29" s="854"/>
      <c r="AW29" s="854"/>
      <c r="AX29" s="854"/>
      <c r="AY29" s="854"/>
      <c r="AZ29" s="855" t="s">
        <v>559</v>
      </c>
      <c r="BA29" s="855"/>
      <c r="BB29" s="855"/>
      <c r="BC29" s="855"/>
      <c r="BD29" s="855"/>
      <c r="BE29" s="851"/>
      <c r="BF29" s="851"/>
      <c r="BG29" s="851"/>
      <c r="BH29" s="851"/>
      <c r="BI29" s="852"/>
      <c r="BJ29" s="231"/>
      <c r="BK29" s="231"/>
      <c r="BL29" s="231"/>
      <c r="BM29" s="231"/>
      <c r="BN29" s="231"/>
      <c r="BO29" s="244"/>
      <c r="BP29" s="244"/>
      <c r="BQ29" s="241">
        <v>23</v>
      </c>
      <c r="BR29" s="242"/>
      <c r="BS29" s="791"/>
      <c r="BT29" s="792"/>
      <c r="BU29" s="792"/>
      <c r="BV29" s="792"/>
      <c r="BW29" s="792"/>
      <c r="BX29" s="792"/>
      <c r="BY29" s="792"/>
      <c r="BZ29" s="792"/>
      <c r="CA29" s="792"/>
      <c r="CB29" s="792"/>
      <c r="CC29" s="792"/>
      <c r="CD29" s="792"/>
      <c r="CE29" s="792"/>
      <c r="CF29" s="792"/>
      <c r="CG29" s="79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7"/>
      <c r="DW29" s="808"/>
      <c r="DX29" s="808"/>
      <c r="DY29" s="808"/>
      <c r="DZ29" s="809"/>
      <c r="EA29" s="225"/>
    </row>
    <row r="30" spans="1:131" s="226" customFormat="1" ht="26.25" customHeight="1" x14ac:dyDescent="0.15">
      <c r="A30" s="245">
        <v>3</v>
      </c>
      <c r="B30" s="778" t="s">
        <v>392</v>
      </c>
      <c r="C30" s="779"/>
      <c r="D30" s="779"/>
      <c r="E30" s="779"/>
      <c r="F30" s="779"/>
      <c r="G30" s="779"/>
      <c r="H30" s="779"/>
      <c r="I30" s="779"/>
      <c r="J30" s="779"/>
      <c r="K30" s="779"/>
      <c r="L30" s="779"/>
      <c r="M30" s="779"/>
      <c r="N30" s="779"/>
      <c r="O30" s="779"/>
      <c r="P30" s="780"/>
      <c r="Q30" s="781">
        <v>75</v>
      </c>
      <c r="R30" s="782"/>
      <c r="S30" s="782"/>
      <c r="T30" s="782"/>
      <c r="U30" s="782"/>
      <c r="V30" s="782">
        <v>75</v>
      </c>
      <c r="W30" s="782"/>
      <c r="X30" s="782"/>
      <c r="Y30" s="782"/>
      <c r="Z30" s="782"/>
      <c r="AA30" s="782">
        <v>0</v>
      </c>
      <c r="AB30" s="782"/>
      <c r="AC30" s="782"/>
      <c r="AD30" s="782"/>
      <c r="AE30" s="783"/>
      <c r="AF30" s="784" t="s">
        <v>133</v>
      </c>
      <c r="AG30" s="785"/>
      <c r="AH30" s="785"/>
      <c r="AI30" s="785"/>
      <c r="AJ30" s="786"/>
      <c r="AK30" s="853">
        <v>97</v>
      </c>
      <c r="AL30" s="854"/>
      <c r="AM30" s="854"/>
      <c r="AN30" s="854"/>
      <c r="AO30" s="854"/>
      <c r="AP30" s="854" t="s">
        <v>559</v>
      </c>
      <c r="AQ30" s="854"/>
      <c r="AR30" s="854"/>
      <c r="AS30" s="854"/>
      <c r="AT30" s="854"/>
      <c r="AU30" s="854" t="s">
        <v>559</v>
      </c>
      <c r="AV30" s="854"/>
      <c r="AW30" s="854"/>
      <c r="AX30" s="854"/>
      <c r="AY30" s="854"/>
      <c r="AZ30" s="855" t="s">
        <v>559</v>
      </c>
      <c r="BA30" s="855"/>
      <c r="BB30" s="855"/>
      <c r="BC30" s="855"/>
      <c r="BD30" s="855"/>
      <c r="BE30" s="851"/>
      <c r="BF30" s="851"/>
      <c r="BG30" s="851"/>
      <c r="BH30" s="851"/>
      <c r="BI30" s="852"/>
      <c r="BJ30" s="231"/>
      <c r="BK30" s="231"/>
      <c r="BL30" s="231"/>
      <c r="BM30" s="231"/>
      <c r="BN30" s="231"/>
      <c r="BO30" s="244"/>
      <c r="BP30" s="244"/>
      <c r="BQ30" s="241">
        <v>24</v>
      </c>
      <c r="BR30" s="242"/>
      <c r="BS30" s="791"/>
      <c r="BT30" s="792"/>
      <c r="BU30" s="792"/>
      <c r="BV30" s="792"/>
      <c r="BW30" s="792"/>
      <c r="BX30" s="792"/>
      <c r="BY30" s="792"/>
      <c r="BZ30" s="792"/>
      <c r="CA30" s="792"/>
      <c r="CB30" s="792"/>
      <c r="CC30" s="792"/>
      <c r="CD30" s="792"/>
      <c r="CE30" s="792"/>
      <c r="CF30" s="792"/>
      <c r="CG30" s="79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7"/>
      <c r="DW30" s="808"/>
      <c r="DX30" s="808"/>
      <c r="DY30" s="808"/>
      <c r="DZ30" s="809"/>
      <c r="EA30" s="225"/>
    </row>
    <row r="31" spans="1:131" s="226" customFormat="1" ht="26.25" customHeight="1" x14ac:dyDescent="0.15">
      <c r="A31" s="245">
        <v>4</v>
      </c>
      <c r="B31" s="778" t="s">
        <v>393</v>
      </c>
      <c r="C31" s="779"/>
      <c r="D31" s="779"/>
      <c r="E31" s="779"/>
      <c r="F31" s="779"/>
      <c r="G31" s="779"/>
      <c r="H31" s="779"/>
      <c r="I31" s="779"/>
      <c r="J31" s="779"/>
      <c r="K31" s="779"/>
      <c r="L31" s="779"/>
      <c r="M31" s="779"/>
      <c r="N31" s="779"/>
      <c r="O31" s="779"/>
      <c r="P31" s="780"/>
      <c r="Q31" s="781">
        <v>87</v>
      </c>
      <c r="R31" s="782"/>
      <c r="S31" s="782"/>
      <c r="T31" s="782"/>
      <c r="U31" s="782"/>
      <c r="V31" s="782">
        <v>67</v>
      </c>
      <c r="W31" s="782"/>
      <c r="X31" s="782"/>
      <c r="Y31" s="782"/>
      <c r="Z31" s="782"/>
      <c r="AA31" s="782">
        <v>20</v>
      </c>
      <c r="AB31" s="782"/>
      <c r="AC31" s="782"/>
      <c r="AD31" s="782"/>
      <c r="AE31" s="783"/>
      <c r="AF31" s="784">
        <v>302</v>
      </c>
      <c r="AG31" s="785"/>
      <c r="AH31" s="785"/>
      <c r="AI31" s="785"/>
      <c r="AJ31" s="786"/>
      <c r="AK31" s="853">
        <v>7</v>
      </c>
      <c r="AL31" s="854"/>
      <c r="AM31" s="854"/>
      <c r="AN31" s="854"/>
      <c r="AO31" s="854"/>
      <c r="AP31" s="854">
        <v>86</v>
      </c>
      <c r="AQ31" s="854"/>
      <c r="AR31" s="854"/>
      <c r="AS31" s="854"/>
      <c r="AT31" s="854"/>
      <c r="AU31" s="854">
        <v>2</v>
      </c>
      <c r="AV31" s="854"/>
      <c r="AW31" s="854"/>
      <c r="AX31" s="854"/>
      <c r="AY31" s="854"/>
      <c r="AZ31" s="855" t="s">
        <v>559</v>
      </c>
      <c r="BA31" s="855"/>
      <c r="BB31" s="855"/>
      <c r="BC31" s="855"/>
      <c r="BD31" s="855"/>
      <c r="BE31" s="851" t="s">
        <v>394</v>
      </c>
      <c r="BF31" s="851"/>
      <c r="BG31" s="851"/>
      <c r="BH31" s="851"/>
      <c r="BI31" s="852"/>
      <c r="BJ31" s="231"/>
      <c r="BK31" s="231"/>
      <c r="BL31" s="231"/>
      <c r="BM31" s="231"/>
      <c r="BN31" s="231"/>
      <c r="BO31" s="244"/>
      <c r="BP31" s="244"/>
      <c r="BQ31" s="241">
        <v>25</v>
      </c>
      <c r="BR31" s="242"/>
      <c r="BS31" s="791"/>
      <c r="BT31" s="792"/>
      <c r="BU31" s="792"/>
      <c r="BV31" s="792"/>
      <c r="BW31" s="792"/>
      <c r="BX31" s="792"/>
      <c r="BY31" s="792"/>
      <c r="BZ31" s="792"/>
      <c r="CA31" s="792"/>
      <c r="CB31" s="792"/>
      <c r="CC31" s="792"/>
      <c r="CD31" s="792"/>
      <c r="CE31" s="792"/>
      <c r="CF31" s="792"/>
      <c r="CG31" s="79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7"/>
      <c r="DW31" s="808"/>
      <c r="DX31" s="808"/>
      <c r="DY31" s="808"/>
      <c r="DZ31" s="809"/>
      <c r="EA31" s="225"/>
    </row>
    <row r="32" spans="1:131" s="226" customFormat="1" ht="26.25" customHeight="1" x14ac:dyDescent="0.15">
      <c r="A32" s="245">
        <v>5</v>
      </c>
      <c r="B32" s="778" t="s">
        <v>395</v>
      </c>
      <c r="C32" s="779"/>
      <c r="D32" s="779"/>
      <c r="E32" s="779"/>
      <c r="F32" s="779"/>
      <c r="G32" s="779"/>
      <c r="H32" s="779"/>
      <c r="I32" s="779"/>
      <c r="J32" s="779"/>
      <c r="K32" s="779"/>
      <c r="L32" s="779"/>
      <c r="M32" s="779"/>
      <c r="N32" s="779"/>
      <c r="O32" s="779"/>
      <c r="P32" s="780"/>
      <c r="Q32" s="781">
        <v>22</v>
      </c>
      <c r="R32" s="782"/>
      <c r="S32" s="782"/>
      <c r="T32" s="782"/>
      <c r="U32" s="782"/>
      <c r="V32" s="782">
        <v>22</v>
      </c>
      <c r="W32" s="782"/>
      <c r="X32" s="782"/>
      <c r="Y32" s="782"/>
      <c r="Z32" s="782"/>
      <c r="AA32" s="782">
        <v>0</v>
      </c>
      <c r="AB32" s="782"/>
      <c r="AC32" s="782"/>
      <c r="AD32" s="782"/>
      <c r="AE32" s="783"/>
      <c r="AF32" s="784" t="s">
        <v>133</v>
      </c>
      <c r="AG32" s="785"/>
      <c r="AH32" s="785"/>
      <c r="AI32" s="785"/>
      <c r="AJ32" s="786"/>
      <c r="AK32" s="853">
        <v>3</v>
      </c>
      <c r="AL32" s="854"/>
      <c r="AM32" s="854"/>
      <c r="AN32" s="854"/>
      <c r="AO32" s="854"/>
      <c r="AP32" s="854" t="s">
        <v>559</v>
      </c>
      <c r="AQ32" s="854"/>
      <c r="AR32" s="854"/>
      <c r="AS32" s="854"/>
      <c r="AT32" s="854"/>
      <c r="AU32" s="854" t="s">
        <v>559</v>
      </c>
      <c r="AV32" s="854"/>
      <c r="AW32" s="854"/>
      <c r="AX32" s="854"/>
      <c r="AY32" s="854"/>
      <c r="AZ32" s="855" t="s">
        <v>559</v>
      </c>
      <c r="BA32" s="855"/>
      <c r="BB32" s="855"/>
      <c r="BC32" s="855"/>
      <c r="BD32" s="855"/>
      <c r="BE32" s="851" t="s">
        <v>396</v>
      </c>
      <c r="BF32" s="851"/>
      <c r="BG32" s="851"/>
      <c r="BH32" s="851"/>
      <c r="BI32" s="852"/>
      <c r="BJ32" s="231"/>
      <c r="BK32" s="231"/>
      <c r="BL32" s="231"/>
      <c r="BM32" s="231"/>
      <c r="BN32" s="231"/>
      <c r="BO32" s="244"/>
      <c r="BP32" s="244"/>
      <c r="BQ32" s="241">
        <v>26</v>
      </c>
      <c r="BR32" s="242"/>
      <c r="BS32" s="791"/>
      <c r="BT32" s="792"/>
      <c r="BU32" s="792"/>
      <c r="BV32" s="792"/>
      <c r="BW32" s="792"/>
      <c r="BX32" s="792"/>
      <c r="BY32" s="792"/>
      <c r="BZ32" s="792"/>
      <c r="CA32" s="792"/>
      <c r="CB32" s="792"/>
      <c r="CC32" s="792"/>
      <c r="CD32" s="792"/>
      <c r="CE32" s="792"/>
      <c r="CF32" s="792"/>
      <c r="CG32" s="79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7"/>
      <c r="DW32" s="808"/>
      <c r="DX32" s="808"/>
      <c r="DY32" s="808"/>
      <c r="DZ32" s="809"/>
      <c r="EA32" s="225"/>
    </row>
    <row r="33" spans="1:131" s="226" customFormat="1" ht="26.25" customHeight="1" x14ac:dyDescent="0.15">
      <c r="A33" s="245">
        <v>6</v>
      </c>
      <c r="B33" s="778" t="s">
        <v>397</v>
      </c>
      <c r="C33" s="779"/>
      <c r="D33" s="779"/>
      <c r="E33" s="779"/>
      <c r="F33" s="779"/>
      <c r="G33" s="779"/>
      <c r="H33" s="779"/>
      <c r="I33" s="779"/>
      <c r="J33" s="779"/>
      <c r="K33" s="779"/>
      <c r="L33" s="779"/>
      <c r="M33" s="779"/>
      <c r="N33" s="779"/>
      <c r="O33" s="779"/>
      <c r="P33" s="780"/>
      <c r="Q33" s="781">
        <v>315</v>
      </c>
      <c r="R33" s="782"/>
      <c r="S33" s="782"/>
      <c r="T33" s="782"/>
      <c r="U33" s="782"/>
      <c r="V33" s="782">
        <v>315</v>
      </c>
      <c r="W33" s="782"/>
      <c r="X33" s="782"/>
      <c r="Y33" s="782"/>
      <c r="Z33" s="782"/>
      <c r="AA33" s="782">
        <v>0</v>
      </c>
      <c r="AB33" s="782"/>
      <c r="AC33" s="782"/>
      <c r="AD33" s="782"/>
      <c r="AE33" s="783"/>
      <c r="AF33" s="784" t="s">
        <v>133</v>
      </c>
      <c r="AG33" s="785"/>
      <c r="AH33" s="785"/>
      <c r="AI33" s="785"/>
      <c r="AJ33" s="786"/>
      <c r="AK33" s="853">
        <v>151</v>
      </c>
      <c r="AL33" s="854"/>
      <c r="AM33" s="854"/>
      <c r="AN33" s="854"/>
      <c r="AO33" s="854"/>
      <c r="AP33" s="854">
        <v>970</v>
      </c>
      <c r="AQ33" s="854"/>
      <c r="AR33" s="854"/>
      <c r="AS33" s="854"/>
      <c r="AT33" s="854"/>
      <c r="AU33" s="854">
        <v>970</v>
      </c>
      <c r="AV33" s="854"/>
      <c r="AW33" s="854"/>
      <c r="AX33" s="854"/>
      <c r="AY33" s="854"/>
      <c r="AZ33" s="855" t="s">
        <v>559</v>
      </c>
      <c r="BA33" s="855"/>
      <c r="BB33" s="855"/>
      <c r="BC33" s="855"/>
      <c r="BD33" s="855"/>
      <c r="BE33" s="851" t="s">
        <v>398</v>
      </c>
      <c r="BF33" s="851"/>
      <c r="BG33" s="851"/>
      <c r="BH33" s="851"/>
      <c r="BI33" s="852"/>
      <c r="BJ33" s="231"/>
      <c r="BK33" s="231"/>
      <c r="BL33" s="231"/>
      <c r="BM33" s="231"/>
      <c r="BN33" s="231"/>
      <c r="BO33" s="244"/>
      <c r="BP33" s="244"/>
      <c r="BQ33" s="241">
        <v>27</v>
      </c>
      <c r="BR33" s="242"/>
      <c r="BS33" s="791"/>
      <c r="BT33" s="792"/>
      <c r="BU33" s="792"/>
      <c r="BV33" s="792"/>
      <c r="BW33" s="792"/>
      <c r="BX33" s="792"/>
      <c r="BY33" s="792"/>
      <c r="BZ33" s="792"/>
      <c r="CA33" s="792"/>
      <c r="CB33" s="792"/>
      <c r="CC33" s="792"/>
      <c r="CD33" s="792"/>
      <c r="CE33" s="792"/>
      <c r="CF33" s="792"/>
      <c r="CG33" s="79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7"/>
      <c r="DW33" s="808"/>
      <c r="DX33" s="808"/>
      <c r="DY33" s="808"/>
      <c r="DZ33" s="809"/>
      <c r="EA33" s="225"/>
    </row>
    <row r="34" spans="1:131" s="226" customFormat="1" ht="26.25" customHeight="1" x14ac:dyDescent="0.15">
      <c r="A34" s="245">
        <v>7</v>
      </c>
      <c r="B34" s="778"/>
      <c r="C34" s="779"/>
      <c r="D34" s="779"/>
      <c r="E34" s="779"/>
      <c r="F34" s="779"/>
      <c r="G34" s="779"/>
      <c r="H34" s="779"/>
      <c r="I34" s="779"/>
      <c r="J34" s="779"/>
      <c r="K34" s="779"/>
      <c r="L34" s="779"/>
      <c r="M34" s="779"/>
      <c r="N34" s="779"/>
      <c r="O34" s="779"/>
      <c r="P34" s="780"/>
      <c r="Q34" s="781"/>
      <c r="R34" s="782"/>
      <c r="S34" s="782"/>
      <c r="T34" s="782"/>
      <c r="U34" s="782"/>
      <c r="V34" s="782"/>
      <c r="W34" s="782"/>
      <c r="X34" s="782"/>
      <c r="Y34" s="782"/>
      <c r="Z34" s="782"/>
      <c r="AA34" s="782"/>
      <c r="AB34" s="782"/>
      <c r="AC34" s="782"/>
      <c r="AD34" s="782"/>
      <c r="AE34" s="783"/>
      <c r="AF34" s="784"/>
      <c r="AG34" s="785"/>
      <c r="AH34" s="785"/>
      <c r="AI34" s="785"/>
      <c r="AJ34" s="786"/>
      <c r="AK34" s="853"/>
      <c r="AL34" s="854"/>
      <c r="AM34" s="854"/>
      <c r="AN34" s="854"/>
      <c r="AO34" s="854"/>
      <c r="AP34" s="854"/>
      <c r="AQ34" s="854"/>
      <c r="AR34" s="854"/>
      <c r="AS34" s="854"/>
      <c r="AT34" s="854"/>
      <c r="AU34" s="854"/>
      <c r="AV34" s="854"/>
      <c r="AW34" s="854"/>
      <c r="AX34" s="854"/>
      <c r="AY34" s="854"/>
      <c r="AZ34" s="855"/>
      <c r="BA34" s="855"/>
      <c r="BB34" s="855"/>
      <c r="BC34" s="855"/>
      <c r="BD34" s="855"/>
      <c r="BE34" s="851"/>
      <c r="BF34" s="851"/>
      <c r="BG34" s="851"/>
      <c r="BH34" s="851"/>
      <c r="BI34" s="852"/>
      <c r="BJ34" s="231"/>
      <c r="BK34" s="231"/>
      <c r="BL34" s="231"/>
      <c r="BM34" s="231"/>
      <c r="BN34" s="231"/>
      <c r="BO34" s="244"/>
      <c r="BP34" s="244"/>
      <c r="BQ34" s="241">
        <v>28</v>
      </c>
      <c r="BR34" s="242"/>
      <c r="BS34" s="791"/>
      <c r="BT34" s="792"/>
      <c r="BU34" s="792"/>
      <c r="BV34" s="792"/>
      <c r="BW34" s="792"/>
      <c r="BX34" s="792"/>
      <c r="BY34" s="792"/>
      <c r="BZ34" s="792"/>
      <c r="CA34" s="792"/>
      <c r="CB34" s="792"/>
      <c r="CC34" s="792"/>
      <c r="CD34" s="792"/>
      <c r="CE34" s="792"/>
      <c r="CF34" s="792"/>
      <c r="CG34" s="79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7"/>
      <c r="DW34" s="808"/>
      <c r="DX34" s="808"/>
      <c r="DY34" s="808"/>
      <c r="DZ34" s="809"/>
      <c r="EA34" s="225"/>
    </row>
    <row r="35" spans="1:131" s="226" customFormat="1" ht="26.25" customHeight="1" x14ac:dyDescent="0.15">
      <c r="A35" s="245">
        <v>8</v>
      </c>
      <c r="B35" s="778"/>
      <c r="C35" s="779"/>
      <c r="D35" s="779"/>
      <c r="E35" s="779"/>
      <c r="F35" s="779"/>
      <c r="G35" s="779"/>
      <c r="H35" s="779"/>
      <c r="I35" s="779"/>
      <c r="J35" s="779"/>
      <c r="K35" s="779"/>
      <c r="L35" s="779"/>
      <c r="M35" s="779"/>
      <c r="N35" s="779"/>
      <c r="O35" s="779"/>
      <c r="P35" s="780"/>
      <c r="Q35" s="781"/>
      <c r="R35" s="782"/>
      <c r="S35" s="782"/>
      <c r="T35" s="782"/>
      <c r="U35" s="782"/>
      <c r="V35" s="782"/>
      <c r="W35" s="782"/>
      <c r="X35" s="782"/>
      <c r="Y35" s="782"/>
      <c r="Z35" s="782"/>
      <c r="AA35" s="782"/>
      <c r="AB35" s="782"/>
      <c r="AC35" s="782"/>
      <c r="AD35" s="782"/>
      <c r="AE35" s="783"/>
      <c r="AF35" s="784"/>
      <c r="AG35" s="785"/>
      <c r="AH35" s="785"/>
      <c r="AI35" s="785"/>
      <c r="AJ35" s="786"/>
      <c r="AK35" s="853"/>
      <c r="AL35" s="854"/>
      <c r="AM35" s="854"/>
      <c r="AN35" s="854"/>
      <c r="AO35" s="854"/>
      <c r="AP35" s="854"/>
      <c r="AQ35" s="854"/>
      <c r="AR35" s="854"/>
      <c r="AS35" s="854"/>
      <c r="AT35" s="854"/>
      <c r="AU35" s="854"/>
      <c r="AV35" s="854"/>
      <c r="AW35" s="854"/>
      <c r="AX35" s="854"/>
      <c r="AY35" s="854"/>
      <c r="AZ35" s="855"/>
      <c r="BA35" s="855"/>
      <c r="BB35" s="855"/>
      <c r="BC35" s="855"/>
      <c r="BD35" s="855"/>
      <c r="BE35" s="851"/>
      <c r="BF35" s="851"/>
      <c r="BG35" s="851"/>
      <c r="BH35" s="851"/>
      <c r="BI35" s="852"/>
      <c r="BJ35" s="231"/>
      <c r="BK35" s="231"/>
      <c r="BL35" s="231"/>
      <c r="BM35" s="231"/>
      <c r="BN35" s="231"/>
      <c r="BO35" s="244"/>
      <c r="BP35" s="244"/>
      <c r="BQ35" s="241">
        <v>29</v>
      </c>
      <c r="BR35" s="242"/>
      <c r="BS35" s="791"/>
      <c r="BT35" s="792"/>
      <c r="BU35" s="792"/>
      <c r="BV35" s="792"/>
      <c r="BW35" s="792"/>
      <c r="BX35" s="792"/>
      <c r="BY35" s="792"/>
      <c r="BZ35" s="792"/>
      <c r="CA35" s="792"/>
      <c r="CB35" s="792"/>
      <c r="CC35" s="792"/>
      <c r="CD35" s="792"/>
      <c r="CE35" s="792"/>
      <c r="CF35" s="792"/>
      <c r="CG35" s="79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7"/>
      <c r="DW35" s="808"/>
      <c r="DX35" s="808"/>
      <c r="DY35" s="808"/>
      <c r="DZ35" s="809"/>
      <c r="EA35" s="225"/>
    </row>
    <row r="36" spans="1:131" s="226" customFormat="1" ht="26.25" customHeight="1" x14ac:dyDescent="0.15">
      <c r="A36" s="245">
        <v>9</v>
      </c>
      <c r="B36" s="778"/>
      <c r="C36" s="779"/>
      <c r="D36" s="779"/>
      <c r="E36" s="779"/>
      <c r="F36" s="779"/>
      <c r="G36" s="779"/>
      <c r="H36" s="779"/>
      <c r="I36" s="779"/>
      <c r="J36" s="779"/>
      <c r="K36" s="779"/>
      <c r="L36" s="779"/>
      <c r="M36" s="779"/>
      <c r="N36" s="779"/>
      <c r="O36" s="779"/>
      <c r="P36" s="780"/>
      <c r="Q36" s="781"/>
      <c r="R36" s="782"/>
      <c r="S36" s="782"/>
      <c r="T36" s="782"/>
      <c r="U36" s="782"/>
      <c r="V36" s="782"/>
      <c r="W36" s="782"/>
      <c r="X36" s="782"/>
      <c r="Y36" s="782"/>
      <c r="Z36" s="782"/>
      <c r="AA36" s="782"/>
      <c r="AB36" s="782"/>
      <c r="AC36" s="782"/>
      <c r="AD36" s="782"/>
      <c r="AE36" s="783"/>
      <c r="AF36" s="784"/>
      <c r="AG36" s="785"/>
      <c r="AH36" s="785"/>
      <c r="AI36" s="785"/>
      <c r="AJ36" s="786"/>
      <c r="AK36" s="853"/>
      <c r="AL36" s="854"/>
      <c r="AM36" s="854"/>
      <c r="AN36" s="854"/>
      <c r="AO36" s="854"/>
      <c r="AP36" s="854"/>
      <c r="AQ36" s="854"/>
      <c r="AR36" s="854"/>
      <c r="AS36" s="854"/>
      <c r="AT36" s="854"/>
      <c r="AU36" s="854"/>
      <c r="AV36" s="854"/>
      <c r="AW36" s="854"/>
      <c r="AX36" s="854"/>
      <c r="AY36" s="854"/>
      <c r="AZ36" s="855"/>
      <c r="BA36" s="855"/>
      <c r="BB36" s="855"/>
      <c r="BC36" s="855"/>
      <c r="BD36" s="855"/>
      <c r="BE36" s="851"/>
      <c r="BF36" s="851"/>
      <c r="BG36" s="851"/>
      <c r="BH36" s="851"/>
      <c r="BI36" s="852"/>
      <c r="BJ36" s="231"/>
      <c r="BK36" s="231"/>
      <c r="BL36" s="231"/>
      <c r="BM36" s="231"/>
      <c r="BN36" s="231"/>
      <c r="BO36" s="244"/>
      <c r="BP36" s="244"/>
      <c r="BQ36" s="241">
        <v>30</v>
      </c>
      <c r="BR36" s="242"/>
      <c r="BS36" s="791"/>
      <c r="BT36" s="792"/>
      <c r="BU36" s="792"/>
      <c r="BV36" s="792"/>
      <c r="BW36" s="792"/>
      <c r="BX36" s="792"/>
      <c r="BY36" s="792"/>
      <c r="BZ36" s="792"/>
      <c r="CA36" s="792"/>
      <c r="CB36" s="792"/>
      <c r="CC36" s="792"/>
      <c r="CD36" s="792"/>
      <c r="CE36" s="792"/>
      <c r="CF36" s="792"/>
      <c r="CG36" s="79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7"/>
      <c r="DW36" s="808"/>
      <c r="DX36" s="808"/>
      <c r="DY36" s="808"/>
      <c r="DZ36" s="809"/>
      <c r="EA36" s="225"/>
    </row>
    <row r="37" spans="1:131" s="226" customFormat="1" ht="26.25" customHeight="1" x14ac:dyDescent="0.15">
      <c r="A37" s="245">
        <v>10</v>
      </c>
      <c r="B37" s="778"/>
      <c r="C37" s="779"/>
      <c r="D37" s="779"/>
      <c r="E37" s="779"/>
      <c r="F37" s="779"/>
      <c r="G37" s="779"/>
      <c r="H37" s="779"/>
      <c r="I37" s="779"/>
      <c r="J37" s="779"/>
      <c r="K37" s="779"/>
      <c r="L37" s="779"/>
      <c r="M37" s="779"/>
      <c r="N37" s="779"/>
      <c r="O37" s="779"/>
      <c r="P37" s="780"/>
      <c r="Q37" s="781"/>
      <c r="R37" s="782"/>
      <c r="S37" s="782"/>
      <c r="T37" s="782"/>
      <c r="U37" s="782"/>
      <c r="V37" s="782"/>
      <c r="W37" s="782"/>
      <c r="X37" s="782"/>
      <c r="Y37" s="782"/>
      <c r="Z37" s="782"/>
      <c r="AA37" s="782"/>
      <c r="AB37" s="782"/>
      <c r="AC37" s="782"/>
      <c r="AD37" s="782"/>
      <c r="AE37" s="783"/>
      <c r="AF37" s="784"/>
      <c r="AG37" s="785"/>
      <c r="AH37" s="785"/>
      <c r="AI37" s="785"/>
      <c r="AJ37" s="786"/>
      <c r="AK37" s="853"/>
      <c r="AL37" s="854"/>
      <c r="AM37" s="854"/>
      <c r="AN37" s="854"/>
      <c r="AO37" s="854"/>
      <c r="AP37" s="854"/>
      <c r="AQ37" s="854"/>
      <c r="AR37" s="854"/>
      <c r="AS37" s="854"/>
      <c r="AT37" s="854"/>
      <c r="AU37" s="854"/>
      <c r="AV37" s="854"/>
      <c r="AW37" s="854"/>
      <c r="AX37" s="854"/>
      <c r="AY37" s="854"/>
      <c r="AZ37" s="855"/>
      <c r="BA37" s="855"/>
      <c r="BB37" s="855"/>
      <c r="BC37" s="855"/>
      <c r="BD37" s="855"/>
      <c r="BE37" s="851"/>
      <c r="BF37" s="851"/>
      <c r="BG37" s="851"/>
      <c r="BH37" s="851"/>
      <c r="BI37" s="852"/>
      <c r="BJ37" s="231"/>
      <c r="BK37" s="231"/>
      <c r="BL37" s="231"/>
      <c r="BM37" s="231"/>
      <c r="BN37" s="231"/>
      <c r="BO37" s="244"/>
      <c r="BP37" s="244"/>
      <c r="BQ37" s="241">
        <v>31</v>
      </c>
      <c r="BR37" s="242"/>
      <c r="BS37" s="791"/>
      <c r="BT37" s="792"/>
      <c r="BU37" s="792"/>
      <c r="BV37" s="792"/>
      <c r="BW37" s="792"/>
      <c r="BX37" s="792"/>
      <c r="BY37" s="792"/>
      <c r="BZ37" s="792"/>
      <c r="CA37" s="792"/>
      <c r="CB37" s="792"/>
      <c r="CC37" s="792"/>
      <c r="CD37" s="792"/>
      <c r="CE37" s="792"/>
      <c r="CF37" s="792"/>
      <c r="CG37" s="79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7"/>
      <c r="DW37" s="808"/>
      <c r="DX37" s="808"/>
      <c r="DY37" s="808"/>
      <c r="DZ37" s="809"/>
      <c r="EA37" s="225"/>
    </row>
    <row r="38" spans="1:131" s="226" customFormat="1" ht="26.25" customHeight="1" x14ac:dyDescent="0.15">
      <c r="A38" s="245">
        <v>11</v>
      </c>
      <c r="B38" s="778"/>
      <c r="C38" s="779"/>
      <c r="D38" s="779"/>
      <c r="E38" s="779"/>
      <c r="F38" s="779"/>
      <c r="G38" s="779"/>
      <c r="H38" s="779"/>
      <c r="I38" s="779"/>
      <c r="J38" s="779"/>
      <c r="K38" s="779"/>
      <c r="L38" s="779"/>
      <c r="M38" s="779"/>
      <c r="N38" s="779"/>
      <c r="O38" s="779"/>
      <c r="P38" s="780"/>
      <c r="Q38" s="781"/>
      <c r="R38" s="782"/>
      <c r="S38" s="782"/>
      <c r="T38" s="782"/>
      <c r="U38" s="782"/>
      <c r="V38" s="782"/>
      <c r="W38" s="782"/>
      <c r="X38" s="782"/>
      <c r="Y38" s="782"/>
      <c r="Z38" s="782"/>
      <c r="AA38" s="782"/>
      <c r="AB38" s="782"/>
      <c r="AC38" s="782"/>
      <c r="AD38" s="782"/>
      <c r="AE38" s="783"/>
      <c r="AF38" s="784"/>
      <c r="AG38" s="785"/>
      <c r="AH38" s="785"/>
      <c r="AI38" s="785"/>
      <c r="AJ38" s="786"/>
      <c r="AK38" s="853"/>
      <c r="AL38" s="854"/>
      <c r="AM38" s="854"/>
      <c r="AN38" s="854"/>
      <c r="AO38" s="854"/>
      <c r="AP38" s="854"/>
      <c r="AQ38" s="854"/>
      <c r="AR38" s="854"/>
      <c r="AS38" s="854"/>
      <c r="AT38" s="854"/>
      <c r="AU38" s="854"/>
      <c r="AV38" s="854"/>
      <c r="AW38" s="854"/>
      <c r="AX38" s="854"/>
      <c r="AY38" s="854"/>
      <c r="AZ38" s="855"/>
      <c r="BA38" s="855"/>
      <c r="BB38" s="855"/>
      <c r="BC38" s="855"/>
      <c r="BD38" s="855"/>
      <c r="BE38" s="851"/>
      <c r="BF38" s="851"/>
      <c r="BG38" s="851"/>
      <c r="BH38" s="851"/>
      <c r="BI38" s="852"/>
      <c r="BJ38" s="231"/>
      <c r="BK38" s="231"/>
      <c r="BL38" s="231"/>
      <c r="BM38" s="231"/>
      <c r="BN38" s="231"/>
      <c r="BO38" s="244"/>
      <c r="BP38" s="244"/>
      <c r="BQ38" s="241">
        <v>32</v>
      </c>
      <c r="BR38" s="242"/>
      <c r="BS38" s="791"/>
      <c r="BT38" s="792"/>
      <c r="BU38" s="792"/>
      <c r="BV38" s="792"/>
      <c r="BW38" s="792"/>
      <c r="BX38" s="792"/>
      <c r="BY38" s="792"/>
      <c r="BZ38" s="792"/>
      <c r="CA38" s="792"/>
      <c r="CB38" s="792"/>
      <c r="CC38" s="792"/>
      <c r="CD38" s="792"/>
      <c r="CE38" s="792"/>
      <c r="CF38" s="792"/>
      <c r="CG38" s="79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7"/>
      <c r="DW38" s="808"/>
      <c r="DX38" s="808"/>
      <c r="DY38" s="808"/>
      <c r="DZ38" s="809"/>
      <c r="EA38" s="225"/>
    </row>
    <row r="39" spans="1:131" s="226" customFormat="1" ht="26.25" customHeight="1" x14ac:dyDescent="0.15">
      <c r="A39" s="245">
        <v>12</v>
      </c>
      <c r="B39" s="778"/>
      <c r="C39" s="779"/>
      <c r="D39" s="779"/>
      <c r="E39" s="779"/>
      <c r="F39" s="779"/>
      <c r="G39" s="779"/>
      <c r="H39" s="779"/>
      <c r="I39" s="779"/>
      <c r="J39" s="779"/>
      <c r="K39" s="779"/>
      <c r="L39" s="779"/>
      <c r="M39" s="779"/>
      <c r="N39" s="779"/>
      <c r="O39" s="779"/>
      <c r="P39" s="780"/>
      <c r="Q39" s="781"/>
      <c r="R39" s="782"/>
      <c r="S39" s="782"/>
      <c r="T39" s="782"/>
      <c r="U39" s="782"/>
      <c r="V39" s="782"/>
      <c r="W39" s="782"/>
      <c r="X39" s="782"/>
      <c r="Y39" s="782"/>
      <c r="Z39" s="782"/>
      <c r="AA39" s="782"/>
      <c r="AB39" s="782"/>
      <c r="AC39" s="782"/>
      <c r="AD39" s="782"/>
      <c r="AE39" s="783"/>
      <c r="AF39" s="784"/>
      <c r="AG39" s="785"/>
      <c r="AH39" s="785"/>
      <c r="AI39" s="785"/>
      <c r="AJ39" s="786"/>
      <c r="AK39" s="853"/>
      <c r="AL39" s="854"/>
      <c r="AM39" s="854"/>
      <c r="AN39" s="854"/>
      <c r="AO39" s="854"/>
      <c r="AP39" s="854"/>
      <c r="AQ39" s="854"/>
      <c r="AR39" s="854"/>
      <c r="AS39" s="854"/>
      <c r="AT39" s="854"/>
      <c r="AU39" s="854"/>
      <c r="AV39" s="854"/>
      <c r="AW39" s="854"/>
      <c r="AX39" s="854"/>
      <c r="AY39" s="854"/>
      <c r="AZ39" s="855"/>
      <c r="BA39" s="855"/>
      <c r="BB39" s="855"/>
      <c r="BC39" s="855"/>
      <c r="BD39" s="855"/>
      <c r="BE39" s="851"/>
      <c r="BF39" s="851"/>
      <c r="BG39" s="851"/>
      <c r="BH39" s="851"/>
      <c r="BI39" s="852"/>
      <c r="BJ39" s="231"/>
      <c r="BK39" s="231"/>
      <c r="BL39" s="231"/>
      <c r="BM39" s="231"/>
      <c r="BN39" s="231"/>
      <c r="BO39" s="244"/>
      <c r="BP39" s="244"/>
      <c r="BQ39" s="241">
        <v>33</v>
      </c>
      <c r="BR39" s="242"/>
      <c r="BS39" s="791"/>
      <c r="BT39" s="792"/>
      <c r="BU39" s="792"/>
      <c r="BV39" s="792"/>
      <c r="BW39" s="792"/>
      <c r="BX39" s="792"/>
      <c r="BY39" s="792"/>
      <c r="BZ39" s="792"/>
      <c r="CA39" s="792"/>
      <c r="CB39" s="792"/>
      <c r="CC39" s="792"/>
      <c r="CD39" s="792"/>
      <c r="CE39" s="792"/>
      <c r="CF39" s="792"/>
      <c r="CG39" s="79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7"/>
      <c r="DW39" s="808"/>
      <c r="DX39" s="808"/>
      <c r="DY39" s="808"/>
      <c r="DZ39" s="809"/>
      <c r="EA39" s="225"/>
    </row>
    <row r="40" spans="1:131" s="226" customFormat="1" ht="26.25" customHeight="1" x14ac:dyDescent="0.15">
      <c r="A40" s="240">
        <v>13</v>
      </c>
      <c r="B40" s="778"/>
      <c r="C40" s="779"/>
      <c r="D40" s="779"/>
      <c r="E40" s="779"/>
      <c r="F40" s="779"/>
      <c r="G40" s="779"/>
      <c r="H40" s="779"/>
      <c r="I40" s="779"/>
      <c r="J40" s="779"/>
      <c r="K40" s="779"/>
      <c r="L40" s="779"/>
      <c r="M40" s="779"/>
      <c r="N40" s="779"/>
      <c r="O40" s="779"/>
      <c r="P40" s="780"/>
      <c r="Q40" s="781"/>
      <c r="R40" s="782"/>
      <c r="S40" s="782"/>
      <c r="T40" s="782"/>
      <c r="U40" s="782"/>
      <c r="V40" s="782"/>
      <c r="W40" s="782"/>
      <c r="X40" s="782"/>
      <c r="Y40" s="782"/>
      <c r="Z40" s="782"/>
      <c r="AA40" s="782"/>
      <c r="AB40" s="782"/>
      <c r="AC40" s="782"/>
      <c r="AD40" s="782"/>
      <c r="AE40" s="783"/>
      <c r="AF40" s="784"/>
      <c r="AG40" s="785"/>
      <c r="AH40" s="785"/>
      <c r="AI40" s="785"/>
      <c r="AJ40" s="786"/>
      <c r="AK40" s="853"/>
      <c r="AL40" s="854"/>
      <c r="AM40" s="854"/>
      <c r="AN40" s="854"/>
      <c r="AO40" s="854"/>
      <c r="AP40" s="854"/>
      <c r="AQ40" s="854"/>
      <c r="AR40" s="854"/>
      <c r="AS40" s="854"/>
      <c r="AT40" s="854"/>
      <c r="AU40" s="854"/>
      <c r="AV40" s="854"/>
      <c r="AW40" s="854"/>
      <c r="AX40" s="854"/>
      <c r="AY40" s="854"/>
      <c r="AZ40" s="855"/>
      <c r="BA40" s="855"/>
      <c r="BB40" s="855"/>
      <c r="BC40" s="855"/>
      <c r="BD40" s="855"/>
      <c r="BE40" s="851"/>
      <c r="BF40" s="851"/>
      <c r="BG40" s="851"/>
      <c r="BH40" s="851"/>
      <c r="BI40" s="852"/>
      <c r="BJ40" s="231"/>
      <c r="BK40" s="231"/>
      <c r="BL40" s="231"/>
      <c r="BM40" s="231"/>
      <c r="BN40" s="231"/>
      <c r="BO40" s="244"/>
      <c r="BP40" s="244"/>
      <c r="BQ40" s="241">
        <v>34</v>
      </c>
      <c r="BR40" s="242"/>
      <c r="BS40" s="791"/>
      <c r="BT40" s="792"/>
      <c r="BU40" s="792"/>
      <c r="BV40" s="792"/>
      <c r="BW40" s="792"/>
      <c r="BX40" s="792"/>
      <c r="BY40" s="792"/>
      <c r="BZ40" s="792"/>
      <c r="CA40" s="792"/>
      <c r="CB40" s="792"/>
      <c r="CC40" s="792"/>
      <c r="CD40" s="792"/>
      <c r="CE40" s="792"/>
      <c r="CF40" s="792"/>
      <c r="CG40" s="79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7"/>
      <c r="DW40" s="808"/>
      <c r="DX40" s="808"/>
      <c r="DY40" s="808"/>
      <c r="DZ40" s="809"/>
      <c r="EA40" s="225"/>
    </row>
    <row r="41" spans="1:131" s="226" customFormat="1" ht="26.25" customHeight="1" x14ac:dyDescent="0.15">
      <c r="A41" s="240">
        <v>14</v>
      </c>
      <c r="B41" s="778"/>
      <c r="C41" s="779"/>
      <c r="D41" s="779"/>
      <c r="E41" s="779"/>
      <c r="F41" s="779"/>
      <c r="G41" s="779"/>
      <c r="H41" s="779"/>
      <c r="I41" s="779"/>
      <c r="J41" s="779"/>
      <c r="K41" s="779"/>
      <c r="L41" s="779"/>
      <c r="M41" s="779"/>
      <c r="N41" s="779"/>
      <c r="O41" s="779"/>
      <c r="P41" s="780"/>
      <c r="Q41" s="781"/>
      <c r="R41" s="782"/>
      <c r="S41" s="782"/>
      <c r="T41" s="782"/>
      <c r="U41" s="782"/>
      <c r="V41" s="782"/>
      <c r="W41" s="782"/>
      <c r="X41" s="782"/>
      <c r="Y41" s="782"/>
      <c r="Z41" s="782"/>
      <c r="AA41" s="782"/>
      <c r="AB41" s="782"/>
      <c r="AC41" s="782"/>
      <c r="AD41" s="782"/>
      <c r="AE41" s="783"/>
      <c r="AF41" s="784"/>
      <c r="AG41" s="785"/>
      <c r="AH41" s="785"/>
      <c r="AI41" s="785"/>
      <c r="AJ41" s="786"/>
      <c r="AK41" s="853"/>
      <c r="AL41" s="854"/>
      <c r="AM41" s="854"/>
      <c r="AN41" s="854"/>
      <c r="AO41" s="854"/>
      <c r="AP41" s="854"/>
      <c r="AQ41" s="854"/>
      <c r="AR41" s="854"/>
      <c r="AS41" s="854"/>
      <c r="AT41" s="854"/>
      <c r="AU41" s="854"/>
      <c r="AV41" s="854"/>
      <c r="AW41" s="854"/>
      <c r="AX41" s="854"/>
      <c r="AY41" s="854"/>
      <c r="AZ41" s="855"/>
      <c r="BA41" s="855"/>
      <c r="BB41" s="855"/>
      <c r="BC41" s="855"/>
      <c r="BD41" s="855"/>
      <c r="BE41" s="851"/>
      <c r="BF41" s="851"/>
      <c r="BG41" s="851"/>
      <c r="BH41" s="851"/>
      <c r="BI41" s="852"/>
      <c r="BJ41" s="231"/>
      <c r="BK41" s="231"/>
      <c r="BL41" s="231"/>
      <c r="BM41" s="231"/>
      <c r="BN41" s="231"/>
      <c r="BO41" s="244"/>
      <c r="BP41" s="244"/>
      <c r="BQ41" s="241">
        <v>35</v>
      </c>
      <c r="BR41" s="242"/>
      <c r="BS41" s="791"/>
      <c r="BT41" s="792"/>
      <c r="BU41" s="792"/>
      <c r="BV41" s="792"/>
      <c r="BW41" s="792"/>
      <c r="BX41" s="792"/>
      <c r="BY41" s="792"/>
      <c r="BZ41" s="792"/>
      <c r="CA41" s="792"/>
      <c r="CB41" s="792"/>
      <c r="CC41" s="792"/>
      <c r="CD41" s="792"/>
      <c r="CE41" s="792"/>
      <c r="CF41" s="792"/>
      <c r="CG41" s="79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7"/>
      <c r="DW41" s="808"/>
      <c r="DX41" s="808"/>
      <c r="DY41" s="808"/>
      <c r="DZ41" s="809"/>
      <c r="EA41" s="225"/>
    </row>
    <row r="42" spans="1:131" s="226" customFormat="1" ht="26.25" customHeight="1" x14ac:dyDescent="0.15">
      <c r="A42" s="240">
        <v>15</v>
      </c>
      <c r="B42" s="778"/>
      <c r="C42" s="779"/>
      <c r="D42" s="779"/>
      <c r="E42" s="779"/>
      <c r="F42" s="779"/>
      <c r="G42" s="779"/>
      <c r="H42" s="779"/>
      <c r="I42" s="779"/>
      <c r="J42" s="779"/>
      <c r="K42" s="779"/>
      <c r="L42" s="779"/>
      <c r="M42" s="779"/>
      <c r="N42" s="779"/>
      <c r="O42" s="779"/>
      <c r="P42" s="780"/>
      <c r="Q42" s="781"/>
      <c r="R42" s="782"/>
      <c r="S42" s="782"/>
      <c r="T42" s="782"/>
      <c r="U42" s="782"/>
      <c r="V42" s="782"/>
      <c r="W42" s="782"/>
      <c r="X42" s="782"/>
      <c r="Y42" s="782"/>
      <c r="Z42" s="782"/>
      <c r="AA42" s="782"/>
      <c r="AB42" s="782"/>
      <c r="AC42" s="782"/>
      <c r="AD42" s="782"/>
      <c r="AE42" s="783"/>
      <c r="AF42" s="784"/>
      <c r="AG42" s="785"/>
      <c r="AH42" s="785"/>
      <c r="AI42" s="785"/>
      <c r="AJ42" s="786"/>
      <c r="AK42" s="853"/>
      <c r="AL42" s="854"/>
      <c r="AM42" s="854"/>
      <c r="AN42" s="854"/>
      <c r="AO42" s="854"/>
      <c r="AP42" s="854"/>
      <c r="AQ42" s="854"/>
      <c r="AR42" s="854"/>
      <c r="AS42" s="854"/>
      <c r="AT42" s="854"/>
      <c r="AU42" s="854"/>
      <c r="AV42" s="854"/>
      <c r="AW42" s="854"/>
      <c r="AX42" s="854"/>
      <c r="AY42" s="854"/>
      <c r="AZ42" s="855"/>
      <c r="BA42" s="855"/>
      <c r="BB42" s="855"/>
      <c r="BC42" s="855"/>
      <c r="BD42" s="855"/>
      <c r="BE42" s="851"/>
      <c r="BF42" s="851"/>
      <c r="BG42" s="851"/>
      <c r="BH42" s="851"/>
      <c r="BI42" s="852"/>
      <c r="BJ42" s="231"/>
      <c r="BK42" s="231"/>
      <c r="BL42" s="231"/>
      <c r="BM42" s="231"/>
      <c r="BN42" s="231"/>
      <c r="BO42" s="244"/>
      <c r="BP42" s="244"/>
      <c r="BQ42" s="241">
        <v>36</v>
      </c>
      <c r="BR42" s="242"/>
      <c r="BS42" s="791"/>
      <c r="BT42" s="792"/>
      <c r="BU42" s="792"/>
      <c r="BV42" s="792"/>
      <c r="BW42" s="792"/>
      <c r="BX42" s="792"/>
      <c r="BY42" s="792"/>
      <c r="BZ42" s="792"/>
      <c r="CA42" s="792"/>
      <c r="CB42" s="792"/>
      <c r="CC42" s="792"/>
      <c r="CD42" s="792"/>
      <c r="CE42" s="792"/>
      <c r="CF42" s="792"/>
      <c r="CG42" s="79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7"/>
      <c r="DW42" s="808"/>
      <c r="DX42" s="808"/>
      <c r="DY42" s="808"/>
      <c r="DZ42" s="809"/>
      <c r="EA42" s="225"/>
    </row>
    <row r="43" spans="1:131" s="226" customFormat="1" ht="26.25" customHeight="1" x14ac:dyDescent="0.15">
      <c r="A43" s="240">
        <v>16</v>
      </c>
      <c r="B43" s="778"/>
      <c r="C43" s="779"/>
      <c r="D43" s="779"/>
      <c r="E43" s="779"/>
      <c r="F43" s="779"/>
      <c r="G43" s="779"/>
      <c r="H43" s="779"/>
      <c r="I43" s="779"/>
      <c r="J43" s="779"/>
      <c r="K43" s="779"/>
      <c r="L43" s="779"/>
      <c r="M43" s="779"/>
      <c r="N43" s="779"/>
      <c r="O43" s="779"/>
      <c r="P43" s="780"/>
      <c r="Q43" s="781"/>
      <c r="R43" s="782"/>
      <c r="S43" s="782"/>
      <c r="T43" s="782"/>
      <c r="U43" s="782"/>
      <c r="V43" s="782"/>
      <c r="W43" s="782"/>
      <c r="X43" s="782"/>
      <c r="Y43" s="782"/>
      <c r="Z43" s="782"/>
      <c r="AA43" s="782"/>
      <c r="AB43" s="782"/>
      <c r="AC43" s="782"/>
      <c r="AD43" s="782"/>
      <c r="AE43" s="783"/>
      <c r="AF43" s="784"/>
      <c r="AG43" s="785"/>
      <c r="AH43" s="785"/>
      <c r="AI43" s="785"/>
      <c r="AJ43" s="786"/>
      <c r="AK43" s="853"/>
      <c r="AL43" s="854"/>
      <c r="AM43" s="854"/>
      <c r="AN43" s="854"/>
      <c r="AO43" s="854"/>
      <c r="AP43" s="854"/>
      <c r="AQ43" s="854"/>
      <c r="AR43" s="854"/>
      <c r="AS43" s="854"/>
      <c r="AT43" s="854"/>
      <c r="AU43" s="854"/>
      <c r="AV43" s="854"/>
      <c r="AW43" s="854"/>
      <c r="AX43" s="854"/>
      <c r="AY43" s="854"/>
      <c r="AZ43" s="855"/>
      <c r="BA43" s="855"/>
      <c r="BB43" s="855"/>
      <c r="BC43" s="855"/>
      <c r="BD43" s="855"/>
      <c r="BE43" s="851"/>
      <c r="BF43" s="851"/>
      <c r="BG43" s="851"/>
      <c r="BH43" s="851"/>
      <c r="BI43" s="852"/>
      <c r="BJ43" s="231"/>
      <c r="BK43" s="231"/>
      <c r="BL43" s="231"/>
      <c r="BM43" s="231"/>
      <c r="BN43" s="231"/>
      <c r="BO43" s="244"/>
      <c r="BP43" s="244"/>
      <c r="BQ43" s="241">
        <v>37</v>
      </c>
      <c r="BR43" s="242"/>
      <c r="BS43" s="791"/>
      <c r="BT43" s="792"/>
      <c r="BU43" s="792"/>
      <c r="BV43" s="792"/>
      <c r="BW43" s="792"/>
      <c r="BX43" s="792"/>
      <c r="BY43" s="792"/>
      <c r="BZ43" s="792"/>
      <c r="CA43" s="792"/>
      <c r="CB43" s="792"/>
      <c r="CC43" s="792"/>
      <c r="CD43" s="792"/>
      <c r="CE43" s="792"/>
      <c r="CF43" s="792"/>
      <c r="CG43" s="79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7"/>
      <c r="DW43" s="808"/>
      <c r="DX43" s="808"/>
      <c r="DY43" s="808"/>
      <c r="DZ43" s="809"/>
      <c r="EA43" s="225"/>
    </row>
    <row r="44" spans="1:131" s="226" customFormat="1" ht="26.25" customHeight="1" x14ac:dyDescent="0.15">
      <c r="A44" s="240">
        <v>17</v>
      </c>
      <c r="B44" s="778"/>
      <c r="C44" s="779"/>
      <c r="D44" s="779"/>
      <c r="E44" s="779"/>
      <c r="F44" s="779"/>
      <c r="G44" s="779"/>
      <c r="H44" s="779"/>
      <c r="I44" s="779"/>
      <c r="J44" s="779"/>
      <c r="K44" s="779"/>
      <c r="L44" s="779"/>
      <c r="M44" s="779"/>
      <c r="N44" s="779"/>
      <c r="O44" s="779"/>
      <c r="P44" s="780"/>
      <c r="Q44" s="781"/>
      <c r="R44" s="782"/>
      <c r="S44" s="782"/>
      <c r="T44" s="782"/>
      <c r="U44" s="782"/>
      <c r="V44" s="782"/>
      <c r="W44" s="782"/>
      <c r="X44" s="782"/>
      <c r="Y44" s="782"/>
      <c r="Z44" s="782"/>
      <c r="AA44" s="782"/>
      <c r="AB44" s="782"/>
      <c r="AC44" s="782"/>
      <c r="AD44" s="782"/>
      <c r="AE44" s="783"/>
      <c r="AF44" s="784"/>
      <c r="AG44" s="785"/>
      <c r="AH44" s="785"/>
      <c r="AI44" s="785"/>
      <c r="AJ44" s="786"/>
      <c r="AK44" s="853"/>
      <c r="AL44" s="854"/>
      <c r="AM44" s="854"/>
      <c r="AN44" s="854"/>
      <c r="AO44" s="854"/>
      <c r="AP44" s="854"/>
      <c r="AQ44" s="854"/>
      <c r="AR44" s="854"/>
      <c r="AS44" s="854"/>
      <c r="AT44" s="854"/>
      <c r="AU44" s="854"/>
      <c r="AV44" s="854"/>
      <c r="AW44" s="854"/>
      <c r="AX44" s="854"/>
      <c r="AY44" s="854"/>
      <c r="AZ44" s="855"/>
      <c r="BA44" s="855"/>
      <c r="BB44" s="855"/>
      <c r="BC44" s="855"/>
      <c r="BD44" s="855"/>
      <c r="BE44" s="851"/>
      <c r="BF44" s="851"/>
      <c r="BG44" s="851"/>
      <c r="BH44" s="851"/>
      <c r="BI44" s="852"/>
      <c r="BJ44" s="231"/>
      <c r="BK44" s="231"/>
      <c r="BL44" s="231"/>
      <c r="BM44" s="231"/>
      <c r="BN44" s="231"/>
      <c r="BO44" s="244"/>
      <c r="BP44" s="244"/>
      <c r="BQ44" s="241">
        <v>38</v>
      </c>
      <c r="BR44" s="242"/>
      <c r="BS44" s="791"/>
      <c r="BT44" s="792"/>
      <c r="BU44" s="792"/>
      <c r="BV44" s="792"/>
      <c r="BW44" s="792"/>
      <c r="BX44" s="792"/>
      <c r="BY44" s="792"/>
      <c r="BZ44" s="792"/>
      <c r="CA44" s="792"/>
      <c r="CB44" s="792"/>
      <c r="CC44" s="792"/>
      <c r="CD44" s="792"/>
      <c r="CE44" s="792"/>
      <c r="CF44" s="792"/>
      <c r="CG44" s="79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7"/>
      <c r="DW44" s="808"/>
      <c r="DX44" s="808"/>
      <c r="DY44" s="808"/>
      <c r="DZ44" s="809"/>
      <c r="EA44" s="225"/>
    </row>
    <row r="45" spans="1:131" s="226" customFormat="1" ht="26.25" customHeight="1" x14ac:dyDescent="0.15">
      <c r="A45" s="240">
        <v>18</v>
      </c>
      <c r="B45" s="778"/>
      <c r="C45" s="779"/>
      <c r="D45" s="779"/>
      <c r="E45" s="779"/>
      <c r="F45" s="779"/>
      <c r="G45" s="779"/>
      <c r="H45" s="779"/>
      <c r="I45" s="779"/>
      <c r="J45" s="779"/>
      <c r="K45" s="779"/>
      <c r="L45" s="779"/>
      <c r="M45" s="779"/>
      <c r="N45" s="779"/>
      <c r="O45" s="779"/>
      <c r="P45" s="780"/>
      <c r="Q45" s="781"/>
      <c r="R45" s="782"/>
      <c r="S45" s="782"/>
      <c r="T45" s="782"/>
      <c r="U45" s="782"/>
      <c r="V45" s="782"/>
      <c r="W45" s="782"/>
      <c r="X45" s="782"/>
      <c r="Y45" s="782"/>
      <c r="Z45" s="782"/>
      <c r="AA45" s="782"/>
      <c r="AB45" s="782"/>
      <c r="AC45" s="782"/>
      <c r="AD45" s="782"/>
      <c r="AE45" s="783"/>
      <c r="AF45" s="784"/>
      <c r="AG45" s="785"/>
      <c r="AH45" s="785"/>
      <c r="AI45" s="785"/>
      <c r="AJ45" s="786"/>
      <c r="AK45" s="853"/>
      <c r="AL45" s="854"/>
      <c r="AM45" s="854"/>
      <c r="AN45" s="854"/>
      <c r="AO45" s="854"/>
      <c r="AP45" s="854"/>
      <c r="AQ45" s="854"/>
      <c r="AR45" s="854"/>
      <c r="AS45" s="854"/>
      <c r="AT45" s="854"/>
      <c r="AU45" s="854"/>
      <c r="AV45" s="854"/>
      <c r="AW45" s="854"/>
      <c r="AX45" s="854"/>
      <c r="AY45" s="854"/>
      <c r="AZ45" s="855"/>
      <c r="BA45" s="855"/>
      <c r="BB45" s="855"/>
      <c r="BC45" s="855"/>
      <c r="BD45" s="855"/>
      <c r="BE45" s="851"/>
      <c r="BF45" s="851"/>
      <c r="BG45" s="851"/>
      <c r="BH45" s="851"/>
      <c r="BI45" s="852"/>
      <c r="BJ45" s="231"/>
      <c r="BK45" s="231"/>
      <c r="BL45" s="231"/>
      <c r="BM45" s="231"/>
      <c r="BN45" s="231"/>
      <c r="BO45" s="244"/>
      <c r="BP45" s="244"/>
      <c r="BQ45" s="241">
        <v>39</v>
      </c>
      <c r="BR45" s="242"/>
      <c r="BS45" s="791"/>
      <c r="BT45" s="792"/>
      <c r="BU45" s="792"/>
      <c r="BV45" s="792"/>
      <c r="BW45" s="792"/>
      <c r="BX45" s="792"/>
      <c r="BY45" s="792"/>
      <c r="BZ45" s="792"/>
      <c r="CA45" s="792"/>
      <c r="CB45" s="792"/>
      <c r="CC45" s="792"/>
      <c r="CD45" s="792"/>
      <c r="CE45" s="792"/>
      <c r="CF45" s="792"/>
      <c r="CG45" s="79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7"/>
      <c r="DW45" s="808"/>
      <c r="DX45" s="808"/>
      <c r="DY45" s="808"/>
      <c r="DZ45" s="809"/>
      <c r="EA45" s="225"/>
    </row>
    <row r="46" spans="1:131" s="226" customFormat="1" ht="26.25" customHeight="1" x14ac:dyDescent="0.15">
      <c r="A46" s="240">
        <v>19</v>
      </c>
      <c r="B46" s="778"/>
      <c r="C46" s="779"/>
      <c r="D46" s="779"/>
      <c r="E46" s="779"/>
      <c r="F46" s="779"/>
      <c r="G46" s="779"/>
      <c r="H46" s="779"/>
      <c r="I46" s="779"/>
      <c r="J46" s="779"/>
      <c r="K46" s="779"/>
      <c r="L46" s="779"/>
      <c r="M46" s="779"/>
      <c r="N46" s="779"/>
      <c r="O46" s="779"/>
      <c r="P46" s="780"/>
      <c r="Q46" s="781"/>
      <c r="R46" s="782"/>
      <c r="S46" s="782"/>
      <c r="T46" s="782"/>
      <c r="U46" s="782"/>
      <c r="V46" s="782"/>
      <c r="W46" s="782"/>
      <c r="X46" s="782"/>
      <c r="Y46" s="782"/>
      <c r="Z46" s="782"/>
      <c r="AA46" s="782"/>
      <c r="AB46" s="782"/>
      <c r="AC46" s="782"/>
      <c r="AD46" s="782"/>
      <c r="AE46" s="783"/>
      <c r="AF46" s="784"/>
      <c r="AG46" s="785"/>
      <c r="AH46" s="785"/>
      <c r="AI46" s="785"/>
      <c r="AJ46" s="786"/>
      <c r="AK46" s="853"/>
      <c r="AL46" s="854"/>
      <c r="AM46" s="854"/>
      <c r="AN46" s="854"/>
      <c r="AO46" s="854"/>
      <c r="AP46" s="854"/>
      <c r="AQ46" s="854"/>
      <c r="AR46" s="854"/>
      <c r="AS46" s="854"/>
      <c r="AT46" s="854"/>
      <c r="AU46" s="854"/>
      <c r="AV46" s="854"/>
      <c r="AW46" s="854"/>
      <c r="AX46" s="854"/>
      <c r="AY46" s="854"/>
      <c r="AZ46" s="855"/>
      <c r="BA46" s="855"/>
      <c r="BB46" s="855"/>
      <c r="BC46" s="855"/>
      <c r="BD46" s="855"/>
      <c r="BE46" s="851"/>
      <c r="BF46" s="851"/>
      <c r="BG46" s="851"/>
      <c r="BH46" s="851"/>
      <c r="BI46" s="852"/>
      <c r="BJ46" s="231"/>
      <c r="BK46" s="231"/>
      <c r="BL46" s="231"/>
      <c r="BM46" s="231"/>
      <c r="BN46" s="231"/>
      <c r="BO46" s="244"/>
      <c r="BP46" s="244"/>
      <c r="BQ46" s="241">
        <v>40</v>
      </c>
      <c r="BR46" s="242"/>
      <c r="BS46" s="791"/>
      <c r="BT46" s="792"/>
      <c r="BU46" s="792"/>
      <c r="BV46" s="792"/>
      <c r="BW46" s="792"/>
      <c r="BX46" s="792"/>
      <c r="BY46" s="792"/>
      <c r="BZ46" s="792"/>
      <c r="CA46" s="792"/>
      <c r="CB46" s="792"/>
      <c r="CC46" s="792"/>
      <c r="CD46" s="792"/>
      <c r="CE46" s="792"/>
      <c r="CF46" s="792"/>
      <c r="CG46" s="79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7"/>
      <c r="DW46" s="808"/>
      <c r="DX46" s="808"/>
      <c r="DY46" s="808"/>
      <c r="DZ46" s="809"/>
      <c r="EA46" s="225"/>
    </row>
    <row r="47" spans="1:131" s="226" customFormat="1" ht="26.25" customHeight="1" x14ac:dyDescent="0.15">
      <c r="A47" s="240">
        <v>20</v>
      </c>
      <c r="B47" s="778"/>
      <c r="C47" s="779"/>
      <c r="D47" s="779"/>
      <c r="E47" s="779"/>
      <c r="F47" s="779"/>
      <c r="G47" s="779"/>
      <c r="H47" s="779"/>
      <c r="I47" s="779"/>
      <c r="J47" s="779"/>
      <c r="K47" s="779"/>
      <c r="L47" s="779"/>
      <c r="M47" s="779"/>
      <c r="N47" s="779"/>
      <c r="O47" s="779"/>
      <c r="P47" s="780"/>
      <c r="Q47" s="781"/>
      <c r="R47" s="782"/>
      <c r="S47" s="782"/>
      <c r="T47" s="782"/>
      <c r="U47" s="782"/>
      <c r="V47" s="782"/>
      <c r="W47" s="782"/>
      <c r="X47" s="782"/>
      <c r="Y47" s="782"/>
      <c r="Z47" s="782"/>
      <c r="AA47" s="782"/>
      <c r="AB47" s="782"/>
      <c r="AC47" s="782"/>
      <c r="AD47" s="782"/>
      <c r="AE47" s="783"/>
      <c r="AF47" s="784"/>
      <c r="AG47" s="785"/>
      <c r="AH47" s="785"/>
      <c r="AI47" s="785"/>
      <c r="AJ47" s="786"/>
      <c r="AK47" s="853"/>
      <c r="AL47" s="854"/>
      <c r="AM47" s="854"/>
      <c r="AN47" s="854"/>
      <c r="AO47" s="854"/>
      <c r="AP47" s="854"/>
      <c r="AQ47" s="854"/>
      <c r="AR47" s="854"/>
      <c r="AS47" s="854"/>
      <c r="AT47" s="854"/>
      <c r="AU47" s="854"/>
      <c r="AV47" s="854"/>
      <c r="AW47" s="854"/>
      <c r="AX47" s="854"/>
      <c r="AY47" s="854"/>
      <c r="AZ47" s="855"/>
      <c r="BA47" s="855"/>
      <c r="BB47" s="855"/>
      <c r="BC47" s="855"/>
      <c r="BD47" s="855"/>
      <c r="BE47" s="851"/>
      <c r="BF47" s="851"/>
      <c r="BG47" s="851"/>
      <c r="BH47" s="851"/>
      <c r="BI47" s="852"/>
      <c r="BJ47" s="231"/>
      <c r="BK47" s="231"/>
      <c r="BL47" s="231"/>
      <c r="BM47" s="231"/>
      <c r="BN47" s="231"/>
      <c r="BO47" s="244"/>
      <c r="BP47" s="244"/>
      <c r="BQ47" s="241">
        <v>41</v>
      </c>
      <c r="BR47" s="242"/>
      <c r="BS47" s="791"/>
      <c r="BT47" s="792"/>
      <c r="BU47" s="792"/>
      <c r="BV47" s="792"/>
      <c r="BW47" s="792"/>
      <c r="BX47" s="792"/>
      <c r="BY47" s="792"/>
      <c r="BZ47" s="792"/>
      <c r="CA47" s="792"/>
      <c r="CB47" s="792"/>
      <c r="CC47" s="792"/>
      <c r="CD47" s="792"/>
      <c r="CE47" s="792"/>
      <c r="CF47" s="792"/>
      <c r="CG47" s="79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7"/>
      <c r="DW47" s="808"/>
      <c r="DX47" s="808"/>
      <c r="DY47" s="808"/>
      <c r="DZ47" s="809"/>
      <c r="EA47" s="225"/>
    </row>
    <row r="48" spans="1:131" s="226" customFormat="1" ht="26.25" customHeight="1" x14ac:dyDescent="0.15">
      <c r="A48" s="240">
        <v>21</v>
      </c>
      <c r="B48" s="778"/>
      <c r="C48" s="779"/>
      <c r="D48" s="779"/>
      <c r="E48" s="779"/>
      <c r="F48" s="779"/>
      <c r="G48" s="779"/>
      <c r="H48" s="779"/>
      <c r="I48" s="779"/>
      <c r="J48" s="779"/>
      <c r="K48" s="779"/>
      <c r="L48" s="779"/>
      <c r="M48" s="779"/>
      <c r="N48" s="779"/>
      <c r="O48" s="779"/>
      <c r="P48" s="780"/>
      <c r="Q48" s="781"/>
      <c r="R48" s="782"/>
      <c r="S48" s="782"/>
      <c r="T48" s="782"/>
      <c r="U48" s="782"/>
      <c r="V48" s="782"/>
      <c r="W48" s="782"/>
      <c r="X48" s="782"/>
      <c r="Y48" s="782"/>
      <c r="Z48" s="782"/>
      <c r="AA48" s="782"/>
      <c r="AB48" s="782"/>
      <c r="AC48" s="782"/>
      <c r="AD48" s="782"/>
      <c r="AE48" s="783"/>
      <c r="AF48" s="784"/>
      <c r="AG48" s="785"/>
      <c r="AH48" s="785"/>
      <c r="AI48" s="785"/>
      <c r="AJ48" s="786"/>
      <c r="AK48" s="853"/>
      <c r="AL48" s="854"/>
      <c r="AM48" s="854"/>
      <c r="AN48" s="854"/>
      <c r="AO48" s="854"/>
      <c r="AP48" s="854"/>
      <c r="AQ48" s="854"/>
      <c r="AR48" s="854"/>
      <c r="AS48" s="854"/>
      <c r="AT48" s="854"/>
      <c r="AU48" s="854"/>
      <c r="AV48" s="854"/>
      <c r="AW48" s="854"/>
      <c r="AX48" s="854"/>
      <c r="AY48" s="854"/>
      <c r="AZ48" s="855"/>
      <c r="BA48" s="855"/>
      <c r="BB48" s="855"/>
      <c r="BC48" s="855"/>
      <c r="BD48" s="855"/>
      <c r="BE48" s="851"/>
      <c r="BF48" s="851"/>
      <c r="BG48" s="851"/>
      <c r="BH48" s="851"/>
      <c r="BI48" s="852"/>
      <c r="BJ48" s="231"/>
      <c r="BK48" s="231"/>
      <c r="BL48" s="231"/>
      <c r="BM48" s="231"/>
      <c r="BN48" s="231"/>
      <c r="BO48" s="244"/>
      <c r="BP48" s="244"/>
      <c r="BQ48" s="241">
        <v>42</v>
      </c>
      <c r="BR48" s="242"/>
      <c r="BS48" s="791"/>
      <c r="BT48" s="792"/>
      <c r="BU48" s="792"/>
      <c r="BV48" s="792"/>
      <c r="BW48" s="792"/>
      <c r="BX48" s="792"/>
      <c r="BY48" s="792"/>
      <c r="BZ48" s="792"/>
      <c r="CA48" s="792"/>
      <c r="CB48" s="792"/>
      <c r="CC48" s="792"/>
      <c r="CD48" s="792"/>
      <c r="CE48" s="792"/>
      <c r="CF48" s="792"/>
      <c r="CG48" s="79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7"/>
      <c r="DW48" s="808"/>
      <c r="DX48" s="808"/>
      <c r="DY48" s="808"/>
      <c r="DZ48" s="809"/>
      <c r="EA48" s="225"/>
    </row>
    <row r="49" spans="1:131" s="226" customFormat="1" ht="26.25" customHeight="1" x14ac:dyDescent="0.15">
      <c r="A49" s="240">
        <v>22</v>
      </c>
      <c r="B49" s="778"/>
      <c r="C49" s="779"/>
      <c r="D49" s="779"/>
      <c r="E49" s="779"/>
      <c r="F49" s="779"/>
      <c r="G49" s="779"/>
      <c r="H49" s="779"/>
      <c r="I49" s="779"/>
      <c r="J49" s="779"/>
      <c r="K49" s="779"/>
      <c r="L49" s="779"/>
      <c r="M49" s="779"/>
      <c r="N49" s="779"/>
      <c r="O49" s="779"/>
      <c r="P49" s="780"/>
      <c r="Q49" s="781"/>
      <c r="R49" s="782"/>
      <c r="S49" s="782"/>
      <c r="T49" s="782"/>
      <c r="U49" s="782"/>
      <c r="V49" s="782"/>
      <c r="W49" s="782"/>
      <c r="X49" s="782"/>
      <c r="Y49" s="782"/>
      <c r="Z49" s="782"/>
      <c r="AA49" s="782"/>
      <c r="AB49" s="782"/>
      <c r="AC49" s="782"/>
      <c r="AD49" s="782"/>
      <c r="AE49" s="783"/>
      <c r="AF49" s="784"/>
      <c r="AG49" s="785"/>
      <c r="AH49" s="785"/>
      <c r="AI49" s="785"/>
      <c r="AJ49" s="786"/>
      <c r="AK49" s="853"/>
      <c r="AL49" s="854"/>
      <c r="AM49" s="854"/>
      <c r="AN49" s="854"/>
      <c r="AO49" s="854"/>
      <c r="AP49" s="854"/>
      <c r="AQ49" s="854"/>
      <c r="AR49" s="854"/>
      <c r="AS49" s="854"/>
      <c r="AT49" s="854"/>
      <c r="AU49" s="854"/>
      <c r="AV49" s="854"/>
      <c r="AW49" s="854"/>
      <c r="AX49" s="854"/>
      <c r="AY49" s="854"/>
      <c r="AZ49" s="855"/>
      <c r="BA49" s="855"/>
      <c r="BB49" s="855"/>
      <c r="BC49" s="855"/>
      <c r="BD49" s="855"/>
      <c r="BE49" s="851"/>
      <c r="BF49" s="851"/>
      <c r="BG49" s="851"/>
      <c r="BH49" s="851"/>
      <c r="BI49" s="852"/>
      <c r="BJ49" s="231"/>
      <c r="BK49" s="231"/>
      <c r="BL49" s="231"/>
      <c r="BM49" s="231"/>
      <c r="BN49" s="231"/>
      <c r="BO49" s="244"/>
      <c r="BP49" s="244"/>
      <c r="BQ49" s="241">
        <v>43</v>
      </c>
      <c r="BR49" s="242"/>
      <c r="BS49" s="791"/>
      <c r="BT49" s="792"/>
      <c r="BU49" s="792"/>
      <c r="BV49" s="792"/>
      <c r="BW49" s="792"/>
      <c r="BX49" s="792"/>
      <c r="BY49" s="792"/>
      <c r="BZ49" s="792"/>
      <c r="CA49" s="792"/>
      <c r="CB49" s="792"/>
      <c r="CC49" s="792"/>
      <c r="CD49" s="792"/>
      <c r="CE49" s="792"/>
      <c r="CF49" s="792"/>
      <c r="CG49" s="79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7"/>
      <c r="DW49" s="808"/>
      <c r="DX49" s="808"/>
      <c r="DY49" s="808"/>
      <c r="DZ49" s="809"/>
      <c r="EA49" s="225"/>
    </row>
    <row r="50" spans="1:131" s="226" customFormat="1" ht="26.25" customHeight="1" x14ac:dyDescent="0.15">
      <c r="A50" s="240">
        <v>23</v>
      </c>
      <c r="B50" s="778"/>
      <c r="C50" s="779"/>
      <c r="D50" s="779"/>
      <c r="E50" s="779"/>
      <c r="F50" s="779"/>
      <c r="G50" s="779"/>
      <c r="H50" s="779"/>
      <c r="I50" s="779"/>
      <c r="J50" s="779"/>
      <c r="K50" s="779"/>
      <c r="L50" s="779"/>
      <c r="M50" s="779"/>
      <c r="N50" s="779"/>
      <c r="O50" s="779"/>
      <c r="P50" s="780"/>
      <c r="Q50" s="856"/>
      <c r="R50" s="857"/>
      <c r="S50" s="857"/>
      <c r="T50" s="857"/>
      <c r="U50" s="857"/>
      <c r="V50" s="857"/>
      <c r="W50" s="857"/>
      <c r="X50" s="857"/>
      <c r="Y50" s="857"/>
      <c r="Z50" s="857"/>
      <c r="AA50" s="857"/>
      <c r="AB50" s="857"/>
      <c r="AC50" s="857"/>
      <c r="AD50" s="857"/>
      <c r="AE50" s="858"/>
      <c r="AF50" s="784"/>
      <c r="AG50" s="785"/>
      <c r="AH50" s="785"/>
      <c r="AI50" s="785"/>
      <c r="AJ50" s="786"/>
      <c r="AK50" s="859"/>
      <c r="AL50" s="857"/>
      <c r="AM50" s="857"/>
      <c r="AN50" s="857"/>
      <c r="AO50" s="857"/>
      <c r="AP50" s="857"/>
      <c r="AQ50" s="857"/>
      <c r="AR50" s="857"/>
      <c r="AS50" s="857"/>
      <c r="AT50" s="857"/>
      <c r="AU50" s="857"/>
      <c r="AV50" s="857"/>
      <c r="AW50" s="857"/>
      <c r="AX50" s="857"/>
      <c r="AY50" s="857"/>
      <c r="AZ50" s="860"/>
      <c r="BA50" s="860"/>
      <c r="BB50" s="860"/>
      <c r="BC50" s="860"/>
      <c r="BD50" s="860"/>
      <c r="BE50" s="851"/>
      <c r="BF50" s="851"/>
      <c r="BG50" s="851"/>
      <c r="BH50" s="851"/>
      <c r="BI50" s="852"/>
      <c r="BJ50" s="231"/>
      <c r="BK50" s="231"/>
      <c r="BL50" s="231"/>
      <c r="BM50" s="231"/>
      <c r="BN50" s="231"/>
      <c r="BO50" s="244"/>
      <c r="BP50" s="244"/>
      <c r="BQ50" s="241">
        <v>44</v>
      </c>
      <c r="BR50" s="242"/>
      <c r="BS50" s="791"/>
      <c r="BT50" s="792"/>
      <c r="BU50" s="792"/>
      <c r="BV50" s="792"/>
      <c r="BW50" s="792"/>
      <c r="BX50" s="792"/>
      <c r="BY50" s="792"/>
      <c r="BZ50" s="792"/>
      <c r="CA50" s="792"/>
      <c r="CB50" s="792"/>
      <c r="CC50" s="792"/>
      <c r="CD50" s="792"/>
      <c r="CE50" s="792"/>
      <c r="CF50" s="792"/>
      <c r="CG50" s="79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7"/>
      <c r="DW50" s="808"/>
      <c r="DX50" s="808"/>
      <c r="DY50" s="808"/>
      <c r="DZ50" s="809"/>
      <c r="EA50" s="225"/>
    </row>
    <row r="51" spans="1:131" s="226" customFormat="1" ht="26.25" customHeight="1" x14ac:dyDescent="0.15">
      <c r="A51" s="240">
        <v>24</v>
      </c>
      <c r="B51" s="778"/>
      <c r="C51" s="779"/>
      <c r="D51" s="779"/>
      <c r="E51" s="779"/>
      <c r="F51" s="779"/>
      <c r="G51" s="779"/>
      <c r="H51" s="779"/>
      <c r="I51" s="779"/>
      <c r="J51" s="779"/>
      <c r="K51" s="779"/>
      <c r="L51" s="779"/>
      <c r="M51" s="779"/>
      <c r="N51" s="779"/>
      <c r="O51" s="779"/>
      <c r="P51" s="780"/>
      <c r="Q51" s="856"/>
      <c r="R51" s="857"/>
      <c r="S51" s="857"/>
      <c r="T51" s="857"/>
      <c r="U51" s="857"/>
      <c r="V51" s="857"/>
      <c r="W51" s="857"/>
      <c r="X51" s="857"/>
      <c r="Y51" s="857"/>
      <c r="Z51" s="857"/>
      <c r="AA51" s="857"/>
      <c r="AB51" s="857"/>
      <c r="AC51" s="857"/>
      <c r="AD51" s="857"/>
      <c r="AE51" s="858"/>
      <c r="AF51" s="784"/>
      <c r="AG51" s="785"/>
      <c r="AH51" s="785"/>
      <c r="AI51" s="785"/>
      <c r="AJ51" s="786"/>
      <c r="AK51" s="859"/>
      <c r="AL51" s="857"/>
      <c r="AM51" s="857"/>
      <c r="AN51" s="857"/>
      <c r="AO51" s="857"/>
      <c r="AP51" s="857"/>
      <c r="AQ51" s="857"/>
      <c r="AR51" s="857"/>
      <c r="AS51" s="857"/>
      <c r="AT51" s="857"/>
      <c r="AU51" s="857"/>
      <c r="AV51" s="857"/>
      <c r="AW51" s="857"/>
      <c r="AX51" s="857"/>
      <c r="AY51" s="857"/>
      <c r="AZ51" s="860"/>
      <c r="BA51" s="860"/>
      <c r="BB51" s="860"/>
      <c r="BC51" s="860"/>
      <c r="BD51" s="860"/>
      <c r="BE51" s="851"/>
      <c r="BF51" s="851"/>
      <c r="BG51" s="851"/>
      <c r="BH51" s="851"/>
      <c r="BI51" s="852"/>
      <c r="BJ51" s="231"/>
      <c r="BK51" s="231"/>
      <c r="BL51" s="231"/>
      <c r="BM51" s="231"/>
      <c r="BN51" s="231"/>
      <c r="BO51" s="244"/>
      <c r="BP51" s="244"/>
      <c r="BQ51" s="241">
        <v>45</v>
      </c>
      <c r="BR51" s="242"/>
      <c r="BS51" s="791"/>
      <c r="BT51" s="792"/>
      <c r="BU51" s="792"/>
      <c r="BV51" s="792"/>
      <c r="BW51" s="792"/>
      <c r="BX51" s="792"/>
      <c r="BY51" s="792"/>
      <c r="BZ51" s="792"/>
      <c r="CA51" s="792"/>
      <c r="CB51" s="792"/>
      <c r="CC51" s="792"/>
      <c r="CD51" s="792"/>
      <c r="CE51" s="792"/>
      <c r="CF51" s="792"/>
      <c r="CG51" s="79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7"/>
      <c r="DW51" s="808"/>
      <c r="DX51" s="808"/>
      <c r="DY51" s="808"/>
      <c r="DZ51" s="809"/>
      <c r="EA51" s="225"/>
    </row>
    <row r="52" spans="1:131" s="226" customFormat="1" ht="26.25" customHeight="1" x14ac:dyDescent="0.15">
      <c r="A52" s="240">
        <v>25</v>
      </c>
      <c r="B52" s="778"/>
      <c r="C52" s="779"/>
      <c r="D52" s="779"/>
      <c r="E52" s="779"/>
      <c r="F52" s="779"/>
      <c r="G52" s="779"/>
      <c r="H52" s="779"/>
      <c r="I52" s="779"/>
      <c r="J52" s="779"/>
      <c r="K52" s="779"/>
      <c r="L52" s="779"/>
      <c r="M52" s="779"/>
      <c r="N52" s="779"/>
      <c r="O52" s="779"/>
      <c r="P52" s="780"/>
      <c r="Q52" s="856"/>
      <c r="R52" s="857"/>
      <c r="S52" s="857"/>
      <c r="T52" s="857"/>
      <c r="U52" s="857"/>
      <c r="V52" s="857"/>
      <c r="W52" s="857"/>
      <c r="X52" s="857"/>
      <c r="Y52" s="857"/>
      <c r="Z52" s="857"/>
      <c r="AA52" s="857"/>
      <c r="AB52" s="857"/>
      <c r="AC52" s="857"/>
      <c r="AD52" s="857"/>
      <c r="AE52" s="858"/>
      <c r="AF52" s="784"/>
      <c r="AG52" s="785"/>
      <c r="AH52" s="785"/>
      <c r="AI52" s="785"/>
      <c r="AJ52" s="786"/>
      <c r="AK52" s="859"/>
      <c r="AL52" s="857"/>
      <c r="AM52" s="857"/>
      <c r="AN52" s="857"/>
      <c r="AO52" s="857"/>
      <c r="AP52" s="857"/>
      <c r="AQ52" s="857"/>
      <c r="AR52" s="857"/>
      <c r="AS52" s="857"/>
      <c r="AT52" s="857"/>
      <c r="AU52" s="857"/>
      <c r="AV52" s="857"/>
      <c r="AW52" s="857"/>
      <c r="AX52" s="857"/>
      <c r="AY52" s="857"/>
      <c r="AZ52" s="860"/>
      <c r="BA52" s="860"/>
      <c r="BB52" s="860"/>
      <c r="BC52" s="860"/>
      <c r="BD52" s="860"/>
      <c r="BE52" s="851"/>
      <c r="BF52" s="851"/>
      <c r="BG52" s="851"/>
      <c r="BH52" s="851"/>
      <c r="BI52" s="852"/>
      <c r="BJ52" s="231"/>
      <c r="BK52" s="231"/>
      <c r="BL52" s="231"/>
      <c r="BM52" s="231"/>
      <c r="BN52" s="231"/>
      <c r="BO52" s="244"/>
      <c r="BP52" s="244"/>
      <c r="BQ52" s="241">
        <v>46</v>
      </c>
      <c r="BR52" s="242"/>
      <c r="BS52" s="791"/>
      <c r="BT52" s="792"/>
      <c r="BU52" s="792"/>
      <c r="BV52" s="792"/>
      <c r="BW52" s="792"/>
      <c r="BX52" s="792"/>
      <c r="BY52" s="792"/>
      <c r="BZ52" s="792"/>
      <c r="CA52" s="792"/>
      <c r="CB52" s="792"/>
      <c r="CC52" s="792"/>
      <c r="CD52" s="792"/>
      <c r="CE52" s="792"/>
      <c r="CF52" s="792"/>
      <c r="CG52" s="79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7"/>
      <c r="DW52" s="808"/>
      <c r="DX52" s="808"/>
      <c r="DY52" s="808"/>
      <c r="DZ52" s="809"/>
      <c r="EA52" s="225"/>
    </row>
    <row r="53" spans="1:131" s="226" customFormat="1" ht="26.25" customHeight="1" x14ac:dyDescent="0.15">
      <c r="A53" s="240">
        <v>26</v>
      </c>
      <c r="B53" s="778"/>
      <c r="C53" s="779"/>
      <c r="D53" s="779"/>
      <c r="E53" s="779"/>
      <c r="F53" s="779"/>
      <c r="G53" s="779"/>
      <c r="H53" s="779"/>
      <c r="I53" s="779"/>
      <c r="J53" s="779"/>
      <c r="K53" s="779"/>
      <c r="L53" s="779"/>
      <c r="M53" s="779"/>
      <c r="N53" s="779"/>
      <c r="O53" s="779"/>
      <c r="P53" s="780"/>
      <c r="Q53" s="856"/>
      <c r="R53" s="857"/>
      <c r="S53" s="857"/>
      <c r="T53" s="857"/>
      <c r="U53" s="857"/>
      <c r="V53" s="857"/>
      <c r="W53" s="857"/>
      <c r="X53" s="857"/>
      <c r="Y53" s="857"/>
      <c r="Z53" s="857"/>
      <c r="AA53" s="857"/>
      <c r="AB53" s="857"/>
      <c r="AC53" s="857"/>
      <c r="AD53" s="857"/>
      <c r="AE53" s="858"/>
      <c r="AF53" s="784"/>
      <c r="AG53" s="785"/>
      <c r="AH53" s="785"/>
      <c r="AI53" s="785"/>
      <c r="AJ53" s="786"/>
      <c r="AK53" s="859"/>
      <c r="AL53" s="857"/>
      <c r="AM53" s="857"/>
      <c r="AN53" s="857"/>
      <c r="AO53" s="857"/>
      <c r="AP53" s="857"/>
      <c r="AQ53" s="857"/>
      <c r="AR53" s="857"/>
      <c r="AS53" s="857"/>
      <c r="AT53" s="857"/>
      <c r="AU53" s="857"/>
      <c r="AV53" s="857"/>
      <c r="AW53" s="857"/>
      <c r="AX53" s="857"/>
      <c r="AY53" s="857"/>
      <c r="AZ53" s="860"/>
      <c r="BA53" s="860"/>
      <c r="BB53" s="860"/>
      <c r="BC53" s="860"/>
      <c r="BD53" s="860"/>
      <c r="BE53" s="851"/>
      <c r="BF53" s="851"/>
      <c r="BG53" s="851"/>
      <c r="BH53" s="851"/>
      <c r="BI53" s="852"/>
      <c r="BJ53" s="231"/>
      <c r="BK53" s="231"/>
      <c r="BL53" s="231"/>
      <c r="BM53" s="231"/>
      <c r="BN53" s="231"/>
      <c r="BO53" s="244"/>
      <c r="BP53" s="244"/>
      <c r="BQ53" s="241">
        <v>47</v>
      </c>
      <c r="BR53" s="242"/>
      <c r="BS53" s="791"/>
      <c r="BT53" s="792"/>
      <c r="BU53" s="792"/>
      <c r="BV53" s="792"/>
      <c r="BW53" s="792"/>
      <c r="BX53" s="792"/>
      <c r="BY53" s="792"/>
      <c r="BZ53" s="792"/>
      <c r="CA53" s="792"/>
      <c r="CB53" s="792"/>
      <c r="CC53" s="792"/>
      <c r="CD53" s="792"/>
      <c r="CE53" s="792"/>
      <c r="CF53" s="792"/>
      <c r="CG53" s="79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7"/>
      <c r="DW53" s="808"/>
      <c r="DX53" s="808"/>
      <c r="DY53" s="808"/>
      <c r="DZ53" s="809"/>
      <c r="EA53" s="225"/>
    </row>
    <row r="54" spans="1:131" s="226" customFormat="1" ht="26.25" customHeight="1" x14ac:dyDescent="0.15">
      <c r="A54" s="240">
        <v>27</v>
      </c>
      <c r="B54" s="778"/>
      <c r="C54" s="779"/>
      <c r="D54" s="779"/>
      <c r="E54" s="779"/>
      <c r="F54" s="779"/>
      <c r="G54" s="779"/>
      <c r="H54" s="779"/>
      <c r="I54" s="779"/>
      <c r="J54" s="779"/>
      <c r="K54" s="779"/>
      <c r="L54" s="779"/>
      <c r="M54" s="779"/>
      <c r="N54" s="779"/>
      <c r="O54" s="779"/>
      <c r="P54" s="780"/>
      <c r="Q54" s="856"/>
      <c r="R54" s="857"/>
      <c r="S54" s="857"/>
      <c r="T54" s="857"/>
      <c r="U54" s="857"/>
      <c r="V54" s="857"/>
      <c r="W54" s="857"/>
      <c r="X54" s="857"/>
      <c r="Y54" s="857"/>
      <c r="Z54" s="857"/>
      <c r="AA54" s="857"/>
      <c r="AB54" s="857"/>
      <c r="AC54" s="857"/>
      <c r="AD54" s="857"/>
      <c r="AE54" s="858"/>
      <c r="AF54" s="784"/>
      <c r="AG54" s="785"/>
      <c r="AH54" s="785"/>
      <c r="AI54" s="785"/>
      <c r="AJ54" s="786"/>
      <c r="AK54" s="859"/>
      <c r="AL54" s="857"/>
      <c r="AM54" s="857"/>
      <c r="AN54" s="857"/>
      <c r="AO54" s="857"/>
      <c r="AP54" s="857"/>
      <c r="AQ54" s="857"/>
      <c r="AR54" s="857"/>
      <c r="AS54" s="857"/>
      <c r="AT54" s="857"/>
      <c r="AU54" s="857"/>
      <c r="AV54" s="857"/>
      <c r="AW54" s="857"/>
      <c r="AX54" s="857"/>
      <c r="AY54" s="857"/>
      <c r="AZ54" s="860"/>
      <c r="BA54" s="860"/>
      <c r="BB54" s="860"/>
      <c r="BC54" s="860"/>
      <c r="BD54" s="860"/>
      <c r="BE54" s="851"/>
      <c r="BF54" s="851"/>
      <c r="BG54" s="851"/>
      <c r="BH54" s="851"/>
      <c r="BI54" s="852"/>
      <c r="BJ54" s="231"/>
      <c r="BK54" s="231"/>
      <c r="BL54" s="231"/>
      <c r="BM54" s="231"/>
      <c r="BN54" s="231"/>
      <c r="BO54" s="244"/>
      <c r="BP54" s="244"/>
      <c r="BQ54" s="241">
        <v>48</v>
      </c>
      <c r="BR54" s="242"/>
      <c r="BS54" s="791"/>
      <c r="BT54" s="792"/>
      <c r="BU54" s="792"/>
      <c r="BV54" s="792"/>
      <c r="BW54" s="792"/>
      <c r="BX54" s="792"/>
      <c r="BY54" s="792"/>
      <c r="BZ54" s="792"/>
      <c r="CA54" s="792"/>
      <c r="CB54" s="792"/>
      <c r="CC54" s="792"/>
      <c r="CD54" s="792"/>
      <c r="CE54" s="792"/>
      <c r="CF54" s="792"/>
      <c r="CG54" s="79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7"/>
      <c r="DW54" s="808"/>
      <c r="DX54" s="808"/>
      <c r="DY54" s="808"/>
      <c r="DZ54" s="809"/>
      <c r="EA54" s="225"/>
    </row>
    <row r="55" spans="1:131" s="226" customFormat="1" ht="26.25" customHeight="1" x14ac:dyDescent="0.15">
      <c r="A55" s="240">
        <v>28</v>
      </c>
      <c r="B55" s="778"/>
      <c r="C55" s="779"/>
      <c r="D55" s="779"/>
      <c r="E55" s="779"/>
      <c r="F55" s="779"/>
      <c r="G55" s="779"/>
      <c r="H55" s="779"/>
      <c r="I55" s="779"/>
      <c r="J55" s="779"/>
      <c r="K55" s="779"/>
      <c r="L55" s="779"/>
      <c r="M55" s="779"/>
      <c r="N55" s="779"/>
      <c r="O55" s="779"/>
      <c r="P55" s="780"/>
      <c r="Q55" s="856"/>
      <c r="R55" s="857"/>
      <c r="S55" s="857"/>
      <c r="T55" s="857"/>
      <c r="U55" s="857"/>
      <c r="V55" s="857"/>
      <c r="W55" s="857"/>
      <c r="X55" s="857"/>
      <c r="Y55" s="857"/>
      <c r="Z55" s="857"/>
      <c r="AA55" s="857"/>
      <c r="AB55" s="857"/>
      <c r="AC55" s="857"/>
      <c r="AD55" s="857"/>
      <c r="AE55" s="858"/>
      <c r="AF55" s="784"/>
      <c r="AG55" s="785"/>
      <c r="AH55" s="785"/>
      <c r="AI55" s="785"/>
      <c r="AJ55" s="786"/>
      <c r="AK55" s="859"/>
      <c r="AL55" s="857"/>
      <c r="AM55" s="857"/>
      <c r="AN55" s="857"/>
      <c r="AO55" s="857"/>
      <c r="AP55" s="857"/>
      <c r="AQ55" s="857"/>
      <c r="AR55" s="857"/>
      <c r="AS55" s="857"/>
      <c r="AT55" s="857"/>
      <c r="AU55" s="857"/>
      <c r="AV55" s="857"/>
      <c r="AW55" s="857"/>
      <c r="AX55" s="857"/>
      <c r="AY55" s="857"/>
      <c r="AZ55" s="860"/>
      <c r="BA55" s="860"/>
      <c r="BB55" s="860"/>
      <c r="BC55" s="860"/>
      <c r="BD55" s="860"/>
      <c r="BE55" s="851"/>
      <c r="BF55" s="851"/>
      <c r="BG55" s="851"/>
      <c r="BH55" s="851"/>
      <c r="BI55" s="852"/>
      <c r="BJ55" s="231"/>
      <c r="BK55" s="231"/>
      <c r="BL55" s="231"/>
      <c r="BM55" s="231"/>
      <c r="BN55" s="231"/>
      <c r="BO55" s="244"/>
      <c r="BP55" s="244"/>
      <c r="BQ55" s="241">
        <v>49</v>
      </c>
      <c r="BR55" s="242"/>
      <c r="BS55" s="791"/>
      <c r="BT55" s="792"/>
      <c r="BU55" s="792"/>
      <c r="BV55" s="792"/>
      <c r="BW55" s="792"/>
      <c r="BX55" s="792"/>
      <c r="BY55" s="792"/>
      <c r="BZ55" s="792"/>
      <c r="CA55" s="792"/>
      <c r="CB55" s="792"/>
      <c r="CC55" s="792"/>
      <c r="CD55" s="792"/>
      <c r="CE55" s="792"/>
      <c r="CF55" s="792"/>
      <c r="CG55" s="79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7"/>
      <c r="DW55" s="808"/>
      <c r="DX55" s="808"/>
      <c r="DY55" s="808"/>
      <c r="DZ55" s="809"/>
      <c r="EA55" s="225"/>
    </row>
    <row r="56" spans="1:131" s="226" customFormat="1" ht="26.25" customHeight="1" x14ac:dyDescent="0.15">
      <c r="A56" s="240">
        <v>29</v>
      </c>
      <c r="B56" s="778"/>
      <c r="C56" s="779"/>
      <c r="D56" s="779"/>
      <c r="E56" s="779"/>
      <c r="F56" s="779"/>
      <c r="G56" s="779"/>
      <c r="H56" s="779"/>
      <c r="I56" s="779"/>
      <c r="J56" s="779"/>
      <c r="K56" s="779"/>
      <c r="L56" s="779"/>
      <c r="M56" s="779"/>
      <c r="N56" s="779"/>
      <c r="O56" s="779"/>
      <c r="P56" s="780"/>
      <c r="Q56" s="856"/>
      <c r="R56" s="857"/>
      <c r="S56" s="857"/>
      <c r="T56" s="857"/>
      <c r="U56" s="857"/>
      <c r="V56" s="857"/>
      <c r="W56" s="857"/>
      <c r="X56" s="857"/>
      <c r="Y56" s="857"/>
      <c r="Z56" s="857"/>
      <c r="AA56" s="857"/>
      <c r="AB56" s="857"/>
      <c r="AC56" s="857"/>
      <c r="AD56" s="857"/>
      <c r="AE56" s="858"/>
      <c r="AF56" s="784"/>
      <c r="AG56" s="785"/>
      <c r="AH56" s="785"/>
      <c r="AI56" s="785"/>
      <c r="AJ56" s="786"/>
      <c r="AK56" s="859"/>
      <c r="AL56" s="857"/>
      <c r="AM56" s="857"/>
      <c r="AN56" s="857"/>
      <c r="AO56" s="857"/>
      <c r="AP56" s="857"/>
      <c r="AQ56" s="857"/>
      <c r="AR56" s="857"/>
      <c r="AS56" s="857"/>
      <c r="AT56" s="857"/>
      <c r="AU56" s="857"/>
      <c r="AV56" s="857"/>
      <c r="AW56" s="857"/>
      <c r="AX56" s="857"/>
      <c r="AY56" s="857"/>
      <c r="AZ56" s="860"/>
      <c r="BA56" s="860"/>
      <c r="BB56" s="860"/>
      <c r="BC56" s="860"/>
      <c r="BD56" s="860"/>
      <c r="BE56" s="851"/>
      <c r="BF56" s="851"/>
      <c r="BG56" s="851"/>
      <c r="BH56" s="851"/>
      <c r="BI56" s="852"/>
      <c r="BJ56" s="231"/>
      <c r="BK56" s="231"/>
      <c r="BL56" s="231"/>
      <c r="BM56" s="231"/>
      <c r="BN56" s="231"/>
      <c r="BO56" s="244"/>
      <c r="BP56" s="244"/>
      <c r="BQ56" s="241">
        <v>50</v>
      </c>
      <c r="BR56" s="242"/>
      <c r="BS56" s="791"/>
      <c r="BT56" s="792"/>
      <c r="BU56" s="792"/>
      <c r="BV56" s="792"/>
      <c r="BW56" s="792"/>
      <c r="BX56" s="792"/>
      <c r="BY56" s="792"/>
      <c r="BZ56" s="792"/>
      <c r="CA56" s="792"/>
      <c r="CB56" s="792"/>
      <c r="CC56" s="792"/>
      <c r="CD56" s="792"/>
      <c r="CE56" s="792"/>
      <c r="CF56" s="792"/>
      <c r="CG56" s="79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7"/>
      <c r="DW56" s="808"/>
      <c r="DX56" s="808"/>
      <c r="DY56" s="808"/>
      <c r="DZ56" s="809"/>
      <c r="EA56" s="225"/>
    </row>
    <row r="57" spans="1:131" s="226" customFormat="1" ht="26.25" customHeight="1" x14ac:dyDescent="0.15">
      <c r="A57" s="240">
        <v>30</v>
      </c>
      <c r="B57" s="778"/>
      <c r="C57" s="779"/>
      <c r="D57" s="779"/>
      <c r="E57" s="779"/>
      <c r="F57" s="779"/>
      <c r="G57" s="779"/>
      <c r="H57" s="779"/>
      <c r="I57" s="779"/>
      <c r="J57" s="779"/>
      <c r="K57" s="779"/>
      <c r="L57" s="779"/>
      <c r="M57" s="779"/>
      <c r="N57" s="779"/>
      <c r="O57" s="779"/>
      <c r="P57" s="780"/>
      <c r="Q57" s="856"/>
      <c r="R57" s="857"/>
      <c r="S57" s="857"/>
      <c r="T57" s="857"/>
      <c r="U57" s="857"/>
      <c r="V57" s="857"/>
      <c r="W57" s="857"/>
      <c r="X57" s="857"/>
      <c r="Y57" s="857"/>
      <c r="Z57" s="857"/>
      <c r="AA57" s="857"/>
      <c r="AB57" s="857"/>
      <c r="AC57" s="857"/>
      <c r="AD57" s="857"/>
      <c r="AE57" s="858"/>
      <c r="AF57" s="784"/>
      <c r="AG57" s="785"/>
      <c r="AH57" s="785"/>
      <c r="AI57" s="785"/>
      <c r="AJ57" s="786"/>
      <c r="AK57" s="859"/>
      <c r="AL57" s="857"/>
      <c r="AM57" s="857"/>
      <c r="AN57" s="857"/>
      <c r="AO57" s="857"/>
      <c r="AP57" s="857"/>
      <c r="AQ57" s="857"/>
      <c r="AR57" s="857"/>
      <c r="AS57" s="857"/>
      <c r="AT57" s="857"/>
      <c r="AU57" s="857"/>
      <c r="AV57" s="857"/>
      <c r="AW57" s="857"/>
      <c r="AX57" s="857"/>
      <c r="AY57" s="857"/>
      <c r="AZ57" s="860"/>
      <c r="BA57" s="860"/>
      <c r="BB57" s="860"/>
      <c r="BC57" s="860"/>
      <c r="BD57" s="860"/>
      <c r="BE57" s="851"/>
      <c r="BF57" s="851"/>
      <c r="BG57" s="851"/>
      <c r="BH57" s="851"/>
      <c r="BI57" s="852"/>
      <c r="BJ57" s="231"/>
      <c r="BK57" s="231"/>
      <c r="BL57" s="231"/>
      <c r="BM57" s="231"/>
      <c r="BN57" s="231"/>
      <c r="BO57" s="244"/>
      <c r="BP57" s="244"/>
      <c r="BQ57" s="241">
        <v>51</v>
      </c>
      <c r="BR57" s="242"/>
      <c r="BS57" s="791"/>
      <c r="BT57" s="792"/>
      <c r="BU57" s="792"/>
      <c r="BV57" s="792"/>
      <c r="BW57" s="792"/>
      <c r="BX57" s="792"/>
      <c r="BY57" s="792"/>
      <c r="BZ57" s="792"/>
      <c r="CA57" s="792"/>
      <c r="CB57" s="792"/>
      <c r="CC57" s="792"/>
      <c r="CD57" s="792"/>
      <c r="CE57" s="792"/>
      <c r="CF57" s="792"/>
      <c r="CG57" s="79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7"/>
      <c r="DW57" s="808"/>
      <c r="DX57" s="808"/>
      <c r="DY57" s="808"/>
      <c r="DZ57" s="809"/>
      <c r="EA57" s="225"/>
    </row>
    <row r="58" spans="1:131" s="226" customFormat="1" ht="26.25" customHeight="1" x14ac:dyDescent="0.15">
      <c r="A58" s="240">
        <v>31</v>
      </c>
      <c r="B58" s="778"/>
      <c r="C58" s="779"/>
      <c r="D58" s="779"/>
      <c r="E58" s="779"/>
      <c r="F58" s="779"/>
      <c r="G58" s="779"/>
      <c r="H58" s="779"/>
      <c r="I58" s="779"/>
      <c r="J58" s="779"/>
      <c r="K58" s="779"/>
      <c r="L58" s="779"/>
      <c r="M58" s="779"/>
      <c r="N58" s="779"/>
      <c r="O58" s="779"/>
      <c r="P58" s="780"/>
      <c r="Q58" s="856"/>
      <c r="R58" s="857"/>
      <c r="S58" s="857"/>
      <c r="T58" s="857"/>
      <c r="U58" s="857"/>
      <c r="V58" s="857"/>
      <c r="W58" s="857"/>
      <c r="X58" s="857"/>
      <c r="Y58" s="857"/>
      <c r="Z58" s="857"/>
      <c r="AA58" s="857"/>
      <c r="AB58" s="857"/>
      <c r="AC58" s="857"/>
      <c r="AD58" s="857"/>
      <c r="AE58" s="858"/>
      <c r="AF58" s="784"/>
      <c r="AG58" s="785"/>
      <c r="AH58" s="785"/>
      <c r="AI58" s="785"/>
      <c r="AJ58" s="786"/>
      <c r="AK58" s="859"/>
      <c r="AL58" s="857"/>
      <c r="AM58" s="857"/>
      <c r="AN58" s="857"/>
      <c r="AO58" s="857"/>
      <c r="AP58" s="857"/>
      <c r="AQ58" s="857"/>
      <c r="AR58" s="857"/>
      <c r="AS58" s="857"/>
      <c r="AT58" s="857"/>
      <c r="AU58" s="857"/>
      <c r="AV58" s="857"/>
      <c r="AW58" s="857"/>
      <c r="AX58" s="857"/>
      <c r="AY58" s="857"/>
      <c r="AZ58" s="860"/>
      <c r="BA58" s="860"/>
      <c r="BB58" s="860"/>
      <c r="BC58" s="860"/>
      <c r="BD58" s="860"/>
      <c r="BE58" s="851"/>
      <c r="BF58" s="851"/>
      <c r="BG58" s="851"/>
      <c r="BH58" s="851"/>
      <c r="BI58" s="852"/>
      <c r="BJ58" s="231"/>
      <c r="BK58" s="231"/>
      <c r="BL58" s="231"/>
      <c r="BM58" s="231"/>
      <c r="BN58" s="231"/>
      <c r="BO58" s="244"/>
      <c r="BP58" s="244"/>
      <c r="BQ58" s="241">
        <v>52</v>
      </c>
      <c r="BR58" s="242"/>
      <c r="BS58" s="791"/>
      <c r="BT58" s="792"/>
      <c r="BU58" s="792"/>
      <c r="BV58" s="792"/>
      <c r="BW58" s="792"/>
      <c r="BX58" s="792"/>
      <c r="BY58" s="792"/>
      <c r="BZ58" s="792"/>
      <c r="CA58" s="792"/>
      <c r="CB58" s="792"/>
      <c r="CC58" s="792"/>
      <c r="CD58" s="792"/>
      <c r="CE58" s="792"/>
      <c r="CF58" s="792"/>
      <c r="CG58" s="79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7"/>
      <c r="DW58" s="808"/>
      <c r="DX58" s="808"/>
      <c r="DY58" s="808"/>
      <c r="DZ58" s="809"/>
      <c r="EA58" s="225"/>
    </row>
    <row r="59" spans="1:131" s="226" customFormat="1" ht="26.25" customHeight="1" x14ac:dyDescent="0.15">
      <c r="A59" s="240">
        <v>32</v>
      </c>
      <c r="B59" s="778"/>
      <c r="C59" s="779"/>
      <c r="D59" s="779"/>
      <c r="E59" s="779"/>
      <c r="F59" s="779"/>
      <c r="G59" s="779"/>
      <c r="H59" s="779"/>
      <c r="I59" s="779"/>
      <c r="J59" s="779"/>
      <c r="K59" s="779"/>
      <c r="L59" s="779"/>
      <c r="M59" s="779"/>
      <c r="N59" s="779"/>
      <c r="O59" s="779"/>
      <c r="P59" s="780"/>
      <c r="Q59" s="856"/>
      <c r="R59" s="857"/>
      <c r="S59" s="857"/>
      <c r="T59" s="857"/>
      <c r="U59" s="857"/>
      <c r="V59" s="857"/>
      <c r="W59" s="857"/>
      <c r="X59" s="857"/>
      <c r="Y59" s="857"/>
      <c r="Z59" s="857"/>
      <c r="AA59" s="857"/>
      <c r="AB59" s="857"/>
      <c r="AC59" s="857"/>
      <c r="AD59" s="857"/>
      <c r="AE59" s="858"/>
      <c r="AF59" s="784"/>
      <c r="AG59" s="785"/>
      <c r="AH59" s="785"/>
      <c r="AI59" s="785"/>
      <c r="AJ59" s="786"/>
      <c r="AK59" s="859"/>
      <c r="AL59" s="857"/>
      <c r="AM59" s="857"/>
      <c r="AN59" s="857"/>
      <c r="AO59" s="857"/>
      <c r="AP59" s="857"/>
      <c r="AQ59" s="857"/>
      <c r="AR59" s="857"/>
      <c r="AS59" s="857"/>
      <c r="AT59" s="857"/>
      <c r="AU59" s="857"/>
      <c r="AV59" s="857"/>
      <c r="AW59" s="857"/>
      <c r="AX59" s="857"/>
      <c r="AY59" s="857"/>
      <c r="AZ59" s="860"/>
      <c r="BA59" s="860"/>
      <c r="BB59" s="860"/>
      <c r="BC59" s="860"/>
      <c r="BD59" s="860"/>
      <c r="BE59" s="851"/>
      <c r="BF59" s="851"/>
      <c r="BG59" s="851"/>
      <c r="BH59" s="851"/>
      <c r="BI59" s="852"/>
      <c r="BJ59" s="231"/>
      <c r="BK59" s="231"/>
      <c r="BL59" s="231"/>
      <c r="BM59" s="231"/>
      <c r="BN59" s="231"/>
      <c r="BO59" s="244"/>
      <c r="BP59" s="244"/>
      <c r="BQ59" s="241">
        <v>53</v>
      </c>
      <c r="BR59" s="242"/>
      <c r="BS59" s="791"/>
      <c r="BT59" s="792"/>
      <c r="BU59" s="792"/>
      <c r="BV59" s="792"/>
      <c r="BW59" s="792"/>
      <c r="BX59" s="792"/>
      <c r="BY59" s="792"/>
      <c r="BZ59" s="792"/>
      <c r="CA59" s="792"/>
      <c r="CB59" s="792"/>
      <c r="CC59" s="792"/>
      <c r="CD59" s="792"/>
      <c r="CE59" s="792"/>
      <c r="CF59" s="792"/>
      <c r="CG59" s="79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7"/>
      <c r="DW59" s="808"/>
      <c r="DX59" s="808"/>
      <c r="DY59" s="808"/>
      <c r="DZ59" s="809"/>
      <c r="EA59" s="225"/>
    </row>
    <row r="60" spans="1:131" s="226" customFormat="1" ht="26.25" customHeight="1" x14ac:dyDescent="0.15">
      <c r="A60" s="240">
        <v>33</v>
      </c>
      <c r="B60" s="778"/>
      <c r="C60" s="779"/>
      <c r="D60" s="779"/>
      <c r="E60" s="779"/>
      <c r="F60" s="779"/>
      <c r="G60" s="779"/>
      <c r="H60" s="779"/>
      <c r="I60" s="779"/>
      <c r="J60" s="779"/>
      <c r="K60" s="779"/>
      <c r="L60" s="779"/>
      <c r="M60" s="779"/>
      <c r="N60" s="779"/>
      <c r="O60" s="779"/>
      <c r="P60" s="780"/>
      <c r="Q60" s="856"/>
      <c r="R60" s="857"/>
      <c r="S60" s="857"/>
      <c r="T60" s="857"/>
      <c r="U60" s="857"/>
      <c r="V60" s="857"/>
      <c r="W60" s="857"/>
      <c r="X60" s="857"/>
      <c r="Y60" s="857"/>
      <c r="Z60" s="857"/>
      <c r="AA60" s="857"/>
      <c r="AB60" s="857"/>
      <c r="AC60" s="857"/>
      <c r="AD60" s="857"/>
      <c r="AE60" s="858"/>
      <c r="AF60" s="784"/>
      <c r="AG60" s="785"/>
      <c r="AH60" s="785"/>
      <c r="AI60" s="785"/>
      <c r="AJ60" s="786"/>
      <c r="AK60" s="859"/>
      <c r="AL60" s="857"/>
      <c r="AM60" s="857"/>
      <c r="AN60" s="857"/>
      <c r="AO60" s="857"/>
      <c r="AP60" s="857"/>
      <c r="AQ60" s="857"/>
      <c r="AR60" s="857"/>
      <c r="AS60" s="857"/>
      <c r="AT60" s="857"/>
      <c r="AU60" s="857"/>
      <c r="AV60" s="857"/>
      <c r="AW60" s="857"/>
      <c r="AX60" s="857"/>
      <c r="AY60" s="857"/>
      <c r="AZ60" s="860"/>
      <c r="BA60" s="860"/>
      <c r="BB60" s="860"/>
      <c r="BC60" s="860"/>
      <c r="BD60" s="860"/>
      <c r="BE60" s="851"/>
      <c r="BF60" s="851"/>
      <c r="BG60" s="851"/>
      <c r="BH60" s="851"/>
      <c r="BI60" s="852"/>
      <c r="BJ60" s="231"/>
      <c r="BK60" s="231"/>
      <c r="BL60" s="231"/>
      <c r="BM60" s="231"/>
      <c r="BN60" s="231"/>
      <c r="BO60" s="244"/>
      <c r="BP60" s="244"/>
      <c r="BQ60" s="241">
        <v>54</v>
      </c>
      <c r="BR60" s="242"/>
      <c r="BS60" s="791"/>
      <c r="BT60" s="792"/>
      <c r="BU60" s="792"/>
      <c r="BV60" s="792"/>
      <c r="BW60" s="792"/>
      <c r="BX60" s="792"/>
      <c r="BY60" s="792"/>
      <c r="BZ60" s="792"/>
      <c r="CA60" s="792"/>
      <c r="CB60" s="792"/>
      <c r="CC60" s="792"/>
      <c r="CD60" s="792"/>
      <c r="CE60" s="792"/>
      <c r="CF60" s="792"/>
      <c r="CG60" s="79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7"/>
      <c r="DW60" s="808"/>
      <c r="DX60" s="808"/>
      <c r="DY60" s="808"/>
      <c r="DZ60" s="809"/>
      <c r="EA60" s="225"/>
    </row>
    <row r="61" spans="1:131" s="226" customFormat="1" ht="26.25" customHeight="1" thickBot="1" x14ac:dyDescent="0.2">
      <c r="A61" s="240">
        <v>34</v>
      </c>
      <c r="B61" s="778"/>
      <c r="C61" s="779"/>
      <c r="D61" s="779"/>
      <c r="E61" s="779"/>
      <c r="F61" s="779"/>
      <c r="G61" s="779"/>
      <c r="H61" s="779"/>
      <c r="I61" s="779"/>
      <c r="J61" s="779"/>
      <c r="K61" s="779"/>
      <c r="L61" s="779"/>
      <c r="M61" s="779"/>
      <c r="N61" s="779"/>
      <c r="O61" s="779"/>
      <c r="P61" s="780"/>
      <c r="Q61" s="856"/>
      <c r="R61" s="857"/>
      <c r="S61" s="857"/>
      <c r="T61" s="857"/>
      <c r="U61" s="857"/>
      <c r="V61" s="857"/>
      <c r="W61" s="857"/>
      <c r="X61" s="857"/>
      <c r="Y61" s="857"/>
      <c r="Z61" s="857"/>
      <c r="AA61" s="857"/>
      <c r="AB61" s="857"/>
      <c r="AC61" s="857"/>
      <c r="AD61" s="857"/>
      <c r="AE61" s="858"/>
      <c r="AF61" s="784"/>
      <c r="AG61" s="785"/>
      <c r="AH61" s="785"/>
      <c r="AI61" s="785"/>
      <c r="AJ61" s="786"/>
      <c r="AK61" s="859"/>
      <c r="AL61" s="857"/>
      <c r="AM61" s="857"/>
      <c r="AN61" s="857"/>
      <c r="AO61" s="857"/>
      <c r="AP61" s="857"/>
      <c r="AQ61" s="857"/>
      <c r="AR61" s="857"/>
      <c r="AS61" s="857"/>
      <c r="AT61" s="857"/>
      <c r="AU61" s="857"/>
      <c r="AV61" s="857"/>
      <c r="AW61" s="857"/>
      <c r="AX61" s="857"/>
      <c r="AY61" s="857"/>
      <c r="AZ61" s="860"/>
      <c r="BA61" s="860"/>
      <c r="BB61" s="860"/>
      <c r="BC61" s="860"/>
      <c r="BD61" s="860"/>
      <c r="BE61" s="851"/>
      <c r="BF61" s="851"/>
      <c r="BG61" s="851"/>
      <c r="BH61" s="851"/>
      <c r="BI61" s="852"/>
      <c r="BJ61" s="231"/>
      <c r="BK61" s="231"/>
      <c r="BL61" s="231"/>
      <c r="BM61" s="231"/>
      <c r="BN61" s="231"/>
      <c r="BO61" s="244"/>
      <c r="BP61" s="244"/>
      <c r="BQ61" s="241">
        <v>55</v>
      </c>
      <c r="BR61" s="242"/>
      <c r="BS61" s="791"/>
      <c r="BT61" s="792"/>
      <c r="BU61" s="792"/>
      <c r="BV61" s="792"/>
      <c r="BW61" s="792"/>
      <c r="BX61" s="792"/>
      <c r="BY61" s="792"/>
      <c r="BZ61" s="792"/>
      <c r="CA61" s="792"/>
      <c r="CB61" s="792"/>
      <c r="CC61" s="792"/>
      <c r="CD61" s="792"/>
      <c r="CE61" s="792"/>
      <c r="CF61" s="792"/>
      <c r="CG61" s="79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7"/>
      <c r="DW61" s="808"/>
      <c r="DX61" s="808"/>
      <c r="DY61" s="808"/>
      <c r="DZ61" s="809"/>
      <c r="EA61" s="225"/>
    </row>
    <row r="62" spans="1:131" s="226" customFormat="1" ht="26.25" customHeight="1" x14ac:dyDescent="0.15">
      <c r="A62" s="240">
        <v>35</v>
      </c>
      <c r="B62" s="778"/>
      <c r="C62" s="779"/>
      <c r="D62" s="779"/>
      <c r="E62" s="779"/>
      <c r="F62" s="779"/>
      <c r="G62" s="779"/>
      <c r="H62" s="779"/>
      <c r="I62" s="779"/>
      <c r="J62" s="779"/>
      <c r="K62" s="779"/>
      <c r="L62" s="779"/>
      <c r="M62" s="779"/>
      <c r="N62" s="779"/>
      <c r="O62" s="779"/>
      <c r="P62" s="780"/>
      <c r="Q62" s="856"/>
      <c r="R62" s="857"/>
      <c r="S62" s="857"/>
      <c r="T62" s="857"/>
      <c r="U62" s="857"/>
      <c r="V62" s="857"/>
      <c r="W62" s="857"/>
      <c r="X62" s="857"/>
      <c r="Y62" s="857"/>
      <c r="Z62" s="857"/>
      <c r="AA62" s="857"/>
      <c r="AB62" s="857"/>
      <c r="AC62" s="857"/>
      <c r="AD62" s="857"/>
      <c r="AE62" s="858"/>
      <c r="AF62" s="784"/>
      <c r="AG62" s="785"/>
      <c r="AH62" s="785"/>
      <c r="AI62" s="785"/>
      <c r="AJ62" s="786"/>
      <c r="AK62" s="859"/>
      <c r="AL62" s="857"/>
      <c r="AM62" s="857"/>
      <c r="AN62" s="857"/>
      <c r="AO62" s="857"/>
      <c r="AP62" s="857"/>
      <c r="AQ62" s="857"/>
      <c r="AR62" s="857"/>
      <c r="AS62" s="857"/>
      <c r="AT62" s="857"/>
      <c r="AU62" s="857"/>
      <c r="AV62" s="857"/>
      <c r="AW62" s="857"/>
      <c r="AX62" s="857"/>
      <c r="AY62" s="857"/>
      <c r="AZ62" s="860"/>
      <c r="BA62" s="860"/>
      <c r="BB62" s="860"/>
      <c r="BC62" s="860"/>
      <c r="BD62" s="860"/>
      <c r="BE62" s="851"/>
      <c r="BF62" s="851"/>
      <c r="BG62" s="851"/>
      <c r="BH62" s="851"/>
      <c r="BI62" s="852"/>
      <c r="BJ62" s="868" t="s">
        <v>399</v>
      </c>
      <c r="BK62" s="829"/>
      <c r="BL62" s="829"/>
      <c r="BM62" s="829"/>
      <c r="BN62" s="830"/>
      <c r="BO62" s="244"/>
      <c r="BP62" s="244"/>
      <c r="BQ62" s="241">
        <v>56</v>
      </c>
      <c r="BR62" s="242"/>
      <c r="BS62" s="791"/>
      <c r="BT62" s="792"/>
      <c r="BU62" s="792"/>
      <c r="BV62" s="792"/>
      <c r="BW62" s="792"/>
      <c r="BX62" s="792"/>
      <c r="BY62" s="792"/>
      <c r="BZ62" s="792"/>
      <c r="CA62" s="792"/>
      <c r="CB62" s="792"/>
      <c r="CC62" s="792"/>
      <c r="CD62" s="792"/>
      <c r="CE62" s="792"/>
      <c r="CF62" s="792"/>
      <c r="CG62" s="79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7"/>
      <c r="DW62" s="808"/>
      <c r="DX62" s="808"/>
      <c r="DY62" s="808"/>
      <c r="DZ62" s="809"/>
      <c r="EA62" s="225"/>
    </row>
    <row r="63" spans="1:131" s="226" customFormat="1" ht="26.25" customHeight="1" thickBot="1" x14ac:dyDescent="0.2">
      <c r="A63" s="243" t="s">
        <v>378</v>
      </c>
      <c r="B63" s="813" t="s">
        <v>400</v>
      </c>
      <c r="C63" s="814"/>
      <c r="D63" s="814"/>
      <c r="E63" s="814"/>
      <c r="F63" s="814"/>
      <c r="G63" s="814"/>
      <c r="H63" s="814"/>
      <c r="I63" s="814"/>
      <c r="J63" s="814"/>
      <c r="K63" s="814"/>
      <c r="L63" s="814"/>
      <c r="M63" s="814"/>
      <c r="N63" s="814"/>
      <c r="O63" s="814"/>
      <c r="P63" s="815"/>
      <c r="Q63" s="861"/>
      <c r="R63" s="862"/>
      <c r="S63" s="862"/>
      <c r="T63" s="862"/>
      <c r="U63" s="862"/>
      <c r="V63" s="862"/>
      <c r="W63" s="862"/>
      <c r="X63" s="862"/>
      <c r="Y63" s="862"/>
      <c r="Z63" s="862"/>
      <c r="AA63" s="862"/>
      <c r="AB63" s="862"/>
      <c r="AC63" s="862"/>
      <c r="AD63" s="862"/>
      <c r="AE63" s="863"/>
      <c r="AF63" s="864">
        <v>328</v>
      </c>
      <c r="AG63" s="865"/>
      <c r="AH63" s="865"/>
      <c r="AI63" s="865"/>
      <c r="AJ63" s="866"/>
      <c r="AK63" s="867"/>
      <c r="AL63" s="862"/>
      <c r="AM63" s="862"/>
      <c r="AN63" s="862"/>
      <c r="AO63" s="862"/>
      <c r="AP63" s="865">
        <v>1056</v>
      </c>
      <c r="AQ63" s="865"/>
      <c r="AR63" s="865"/>
      <c r="AS63" s="865"/>
      <c r="AT63" s="865"/>
      <c r="AU63" s="865">
        <v>972</v>
      </c>
      <c r="AV63" s="865"/>
      <c r="AW63" s="865"/>
      <c r="AX63" s="865"/>
      <c r="AY63" s="865"/>
      <c r="AZ63" s="869"/>
      <c r="BA63" s="869"/>
      <c r="BB63" s="869"/>
      <c r="BC63" s="869"/>
      <c r="BD63" s="869"/>
      <c r="BE63" s="870"/>
      <c r="BF63" s="870"/>
      <c r="BG63" s="870"/>
      <c r="BH63" s="870"/>
      <c r="BI63" s="871"/>
      <c r="BJ63" s="872" t="s">
        <v>133</v>
      </c>
      <c r="BK63" s="873"/>
      <c r="BL63" s="873"/>
      <c r="BM63" s="873"/>
      <c r="BN63" s="874"/>
      <c r="BO63" s="244"/>
      <c r="BP63" s="244"/>
      <c r="BQ63" s="241">
        <v>57</v>
      </c>
      <c r="BR63" s="242"/>
      <c r="BS63" s="791"/>
      <c r="BT63" s="792"/>
      <c r="BU63" s="792"/>
      <c r="BV63" s="792"/>
      <c r="BW63" s="792"/>
      <c r="BX63" s="792"/>
      <c r="BY63" s="792"/>
      <c r="BZ63" s="792"/>
      <c r="CA63" s="792"/>
      <c r="CB63" s="792"/>
      <c r="CC63" s="792"/>
      <c r="CD63" s="792"/>
      <c r="CE63" s="792"/>
      <c r="CF63" s="792"/>
      <c r="CG63" s="79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7"/>
      <c r="DW63" s="808"/>
      <c r="DX63" s="808"/>
      <c r="DY63" s="808"/>
      <c r="DZ63" s="809"/>
      <c r="EA63" s="225"/>
    </row>
    <row r="64" spans="1:131" s="226" customFormat="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791"/>
      <c r="BT64" s="792"/>
      <c r="BU64" s="792"/>
      <c r="BV64" s="792"/>
      <c r="BW64" s="792"/>
      <c r="BX64" s="792"/>
      <c r="BY64" s="792"/>
      <c r="BZ64" s="792"/>
      <c r="CA64" s="792"/>
      <c r="CB64" s="792"/>
      <c r="CC64" s="792"/>
      <c r="CD64" s="792"/>
      <c r="CE64" s="792"/>
      <c r="CF64" s="792"/>
      <c r="CG64" s="79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7"/>
      <c r="DW64" s="808"/>
      <c r="DX64" s="808"/>
      <c r="DY64" s="808"/>
      <c r="DZ64" s="809"/>
      <c r="EA64" s="225"/>
    </row>
    <row r="65" spans="1:131" s="226" customFormat="1" ht="26.25" customHeight="1" thickBot="1" x14ac:dyDescent="0.2">
      <c r="A65" s="231" t="s">
        <v>401</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4"/>
      <c r="BF65" s="244"/>
      <c r="BG65" s="244"/>
      <c r="BH65" s="244"/>
      <c r="BI65" s="244"/>
      <c r="BJ65" s="244"/>
      <c r="BK65" s="244"/>
      <c r="BL65" s="244"/>
      <c r="BM65" s="244"/>
      <c r="BN65" s="244"/>
      <c r="BO65" s="244"/>
      <c r="BP65" s="244"/>
      <c r="BQ65" s="241">
        <v>59</v>
      </c>
      <c r="BR65" s="242"/>
      <c r="BS65" s="791"/>
      <c r="BT65" s="792"/>
      <c r="BU65" s="792"/>
      <c r="BV65" s="792"/>
      <c r="BW65" s="792"/>
      <c r="BX65" s="792"/>
      <c r="BY65" s="792"/>
      <c r="BZ65" s="792"/>
      <c r="CA65" s="792"/>
      <c r="CB65" s="792"/>
      <c r="CC65" s="792"/>
      <c r="CD65" s="792"/>
      <c r="CE65" s="792"/>
      <c r="CF65" s="792"/>
      <c r="CG65" s="79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7"/>
      <c r="DW65" s="808"/>
      <c r="DX65" s="808"/>
      <c r="DY65" s="808"/>
      <c r="DZ65" s="809"/>
      <c r="EA65" s="225"/>
    </row>
    <row r="66" spans="1:131" s="226" customFormat="1" ht="26.25" customHeight="1" x14ac:dyDescent="0.15">
      <c r="A66" s="763" t="s">
        <v>402</v>
      </c>
      <c r="B66" s="764"/>
      <c r="C66" s="764"/>
      <c r="D66" s="764"/>
      <c r="E66" s="764"/>
      <c r="F66" s="764"/>
      <c r="G66" s="764"/>
      <c r="H66" s="764"/>
      <c r="I66" s="764"/>
      <c r="J66" s="764"/>
      <c r="K66" s="764"/>
      <c r="L66" s="764"/>
      <c r="M66" s="764"/>
      <c r="N66" s="764"/>
      <c r="O66" s="764"/>
      <c r="P66" s="765"/>
      <c r="Q66" s="740" t="s">
        <v>382</v>
      </c>
      <c r="R66" s="741"/>
      <c r="S66" s="741"/>
      <c r="T66" s="741"/>
      <c r="U66" s="742"/>
      <c r="V66" s="740" t="s">
        <v>383</v>
      </c>
      <c r="W66" s="741"/>
      <c r="X66" s="741"/>
      <c r="Y66" s="741"/>
      <c r="Z66" s="742"/>
      <c r="AA66" s="740" t="s">
        <v>403</v>
      </c>
      <c r="AB66" s="741"/>
      <c r="AC66" s="741"/>
      <c r="AD66" s="741"/>
      <c r="AE66" s="742"/>
      <c r="AF66" s="875" t="s">
        <v>404</v>
      </c>
      <c r="AG66" s="836"/>
      <c r="AH66" s="836"/>
      <c r="AI66" s="836"/>
      <c r="AJ66" s="876"/>
      <c r="AK66" s="740" t="s">
        <v>386</v>
      </c>
      <c r="AL66" s="764"/>
      <c r="AM66" s="764"/>
      <c r="AN66" s="764"/>
      <c r="AO66" s="765"/>
      <c r="AP66" s="740" t="s">
        <v>387</v>
      </c>
      <c r="AQ66" s="741"/>
      <c r="AR66" s="741"/>
      <c r="AS66" s="741"/>
      <c r="AT66" s="742"/>
      <c r="AU66" s="740" t="s">
        <v>405</v>
      </c>
      <c r="AV66" s="741"/>
      <c r="AW66" s="741"/>
      <c r="AX66" s="741"/>
      <c r="AY66" s="742"/>
      <c r="AZ66" s="740" t="s">
        <v>366</v>
      </c>
      <c r="BA66" s="741"/>
      <c r="BB66" s="741"/>
      <c r="BC66" s="741"/>
      <c r="BD66" s="752"/>
      <c r="BE66" s="244"/>
      <c r="BF66" s="244"/>
      <c r="BG66" s="244"/>
      <c r="BH66" s="244"/>
      <c r="BI66" s="244"/>
      <c r="BJ66" s="244"/>
      <c r="BK66" s="244"/>
      <c r="BL66" s="244"/>
      <c r="BM66" s="244"/>
      <c r="BN66" s="244"/>
      <c r="BO66" s="244"/>
      <c r="BP66" s="244"/>
      <c r="BQ66" s="241">
        <v>60</v>
      </c>
      <c r="BR66" s="246"/>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225"/>
    </row>
    <row r="67" spans="1:131" s="226" customFormat="1" ht="26.25" customHeight="1" thickBot="1" x14ac:dyDescent="0.2">
      <c r="A67" s="766"/>
      <c r="B67" s="767"/>
      <c r="C67" s="767"/>
      <c r="D67" s="767"/>
      <c r="E67" s="767"/>
      <c r="F67" s="767"/>
      <c r="G67" s="767"/>
      <c r="H67" s="767"/>
      <c r="I67" s="767"/>
      <c r="J67" s="767"/>
      <c r="K67" s="767"/>
      <c r="L67" s="767"/>
      <c r="M67" s="767"/>
      <c r="N67" s="767"/>
      <c r="O67" s="767"/>
      <c r="P67" s="768"/>
      <c r="Q67" s="743"/>
      <c r="R67" s="744"/>
      <c r="S67" s="744"/>
      <c r="T67" s="744"/>
      <c r="U67" s="745"/>
      <c r="V67" s="743"/>
      <c r="W67" s="744"/>
      <c r="X67" s="744"/>
      <c r="Y67" s="744"/>
      <c r="Z67" s="745"/>
      <c r="AA67" s="743"/>
      <c r="AB67" s="744"/>
      <c r="AC67" s="744"/>
      <c r="AD67" s="744"/>
      <c r="AE67" s="745"/>
      <c r="AF67" s="877"/>
      <c r="AG67" s="839"/>
      <c r="AH67" s="839"/>
      <c r="AI67" s="839"/>
      <c r="AJ67" s="878"/>
      <c r="AK67" s="879"/>
      <c r="AL67" s="767"/>
      <c r="AM67" s="767"/>
      <c r="AN67" s="767"/>
      <c r="AO67" s="768"/>
      <c r="AP67" s="743"/>
      <c r="AQ67" s="744"/>
      <c r="AR67" s="744"/>
      <c r="AS67" s="744"/>
      <c r="AT67" s="745"/>
      <c r="AU67" s="743"/>
      <c r="AV67" s="744"/>
      <c r="AW67" s="744"/>
      <c r="AX67" s="744"/>
      <c r="AY67" s="745"/>
      <c r="AZ67" s="743"/>
      <c r="BA67" s="744"/>
      <c r="BB67" s="744"/>
      <c r="BC67" s="744"/>
      <c r="BD67" s="753"/>
      <c r="BE67" s="244"/>
      <c r="BF67" s="244"/>
      <c r="BG67" s="244"/>
      <c r="BH67" s="244"/>
      <c r="BI67" s="244"/>
      <c r="BJ67" s="244"/>
      <c r="BK67" s="244"/>
      <c r="BL67" s="244"/>
      <c r="BM67" s="244"/>
      <c r="BN67" s="244"/>
      <c r="BO67" s="244"/>
      <c r="BP67" s="244"/>
      <c r="BQ67" s="241">
        <v>61</v>
      </c>
      <c r="BR67" s="246"/>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225"/>
    </row>
    <row r="68" spans="1:131" s="226" customFormat="1" ht="26.25" customHeight="1" thickTop="1" x14ac:dyDescent="0.15">
      <c r="A68" s="237">
        <v>1</v>
      </c>
      <c r="B68" s="892" t="s">
        <v>560</v>
      </c>
      <c r="C68" s="893"/>
      <c r="D68" s="893"/>
      <c r="E68" s="893"/>
      <c r="F68" s="893"/>
      <c r="G68" s="893"/>
      <c r="H68" s="893"/>
      <c r="I68" s="893"/>
      <c r="J68" s="893"/>
      <c r="K68" s="893"/>
      <c r="L68" s="893"/>
      <c r="M68" s="893"/>
      <c r="N68" s="893"/>
      <c r="O68" s="893"/>
      <c r="P68" s="894"/>
      <c r="Q68" s="895">
        <v>1456</v>
      </c>
      <c r="R68" s="889"/>
      <c r="S68" s="889"/>
      <c r="T68" s="889"/>
      <c r="U68" s="889"/>
      <c r="V68" s="889">
        <v>1393</v>
      </c>
      <c r="W68" s="889"/>
      <c r="X68" s="889"/>
      <c r="Y68" s="889"/>
      <c r="Z68" s="889"/>
      <c r="AA68" s="889">
        <v>63</v>
      </c>
      <c r="AB68" s="889"/>
      <c r="AC68" s="889"/>
      <c r="AD68" s="889"/>
      <c r="AE68" s="889"/>
      <c r="AF68" s="889">
        <v>63</v>
      </c>
      <c r="AG68" s="889"/>
      <c r="AH68" s="889"/>
      <c r="AI68" s="889"/>
      <c r="AJ68" s="889"/>
      <c r="AK68" s="889" t="s">
        <v>559</v>
      </c>
      <c r="AL68" s="889"/>
      <c r="AM68" s="889"/>
      <c r="AN68" s="889"/>
      <c r="AO68" s="889"/>
      <c r="AP68" s="889">
        <v>16</v>
      </c>
      <c r="AQ68" s="889"/>
      <c r="AR68" s="889"/>
      <c r="AS68" s="889"/>
      <c r="AT68" s="889"/>
      <c r="AU68" s="889">
        <v>2</v>
      </c>
      <c r="AV68" s="889"/>
      <c r="AW68" s="889"/>
      <c r="AX68" s="889"/>
      <c r="AY68" s="889"/>
      <c r="AZ68" s="890"/>
      <c r="BA68" s="890"/>
      <c r="BB68" s="890"/>
      <c r="BC68" s="890"/>
      <c r="BD68" s="891"/>
      <c r="BE68" s="244"/>
      <c r="BF68" s="244"/>
      <c r="BG68" s="244"/>
      <c r="BH68" s="244"/>
      <c r="BI68" s="244"/>
      <c r="BJ68" s="244"/>
      <c r="BK68" s="244"/>
      <c r="BL68" s="244"/>
      <c r="BM68" s="244"/>
      <c r="BN68" s="244"/>
      <c r="BO68" s="244"/>
      <c r="BP68" s="244"/>
      <c r="BQ68" s="241">
        <v>62</v>
      </c>
      <c r="BR68" s="246"/>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225"/>
    </row>
    <row r="69" spans="1:131" s="226" customFormat="1" ht="26.25" customHeight="1" x14ac:dyDescent="0.15">
      <c r="A69" s="240">
        <v>2</v>
      </c>
      <c r="B69" s="896" t="s">
        <v>561</v>
      </c>
      <c r="C69" s="897"/>
      <c r="D69" s="897"/>
      <c r="E69" s="897"/>
      <c r="F69" s="897"/>
      <c r="G69" s="897"/>
      <c r="H69" s="897"/>
      <c r="I69" s="897"/>
      <c r="J69" s="897"/>
      <c r="K69" s="897"/>
      <c r="L69" s="897"/>
      <c r="M69" s="897"/>
      <c r="N69" s="897"/>
      <c r="O69" s="897"/>
      <c r="P69" s="898"/>
      <c r="Q69" s="899">
        <v>1242</v>
      </c>
      <c r="R69" s="854"/>
      <c r="S69" s="854"/>
      <c r="T69" s="854"/>
      <c r="U69" s="854"/>
      <c r="V69" s="854">
        <v>1220</v>
      </c>
      <c r="W69" s="854"/>
      <c r="X69" s="854"/>
      <c r="Y69" s="854"/>
      <c r="Z69" s="854"/>
      <c r="AA69" s="854">
        <v>22</v>
      </c>
      <c r="AB69" s="854"/>
      <c r="AC69" s="854"/>
      <c r="AD69" s="854"/>
      <c r="AE69" s="854"/>
      <c r="AF69" s="854">
        <v>22</v>
      </c>
      <c r="AG69" s="854"/>
      <c r="AH69" s="854"/>
      <c r="AI69" s="854"/>
      <c r="AJ69" s="854"/>
      <c r="AK69" s="854" t="s">
        <v>559</v>
      </c>
      <c r="AL69" s="854"/>
      <c r="AM69" s="854"/>
      <c r="AN69" s="854"/>
      <c r="AO69" s="854"/>
      <c r="AP69" s="854" t="s">
        <v>559</v>
      </c>
      <c r="AQ69" s="854"/>
      <c r="AR69" s="854"/>
      <c r="AS69" s="854"/>
      <c r="AT69" s="854"/>
      <c r="AU69" s="854" t="s">
        <v>559</v>
      </c>
      <c r="AV69" s="854"/>
      <c r="AW69" s="854"/>
      <c r="AX69" s="854"/>
      <c r="AY69" s="854"/>
      <c r="AZ69" s="900"/>
      <c r="BA69" s="900"/>
      <c r="BB69" s="900"/>
      <c r="BC69" s="900"/>
      <c r="BD69" s="901"/>
      <c r="BE69" s="244"/>
      <c r="BF69" s="244"/>
      <c r="BG69" s="244"/>
      <c r="BH69" s="244"/>
      <c r="BI69" s="244"/>
      <c r="BJ69" s="244"/>
      <c r="BK69" s="244"/>
      <c r="BL69" s="244"/>
      <c r="BM69" s="244"/>
      <c r="BN69" s="244"/>
      <c r="BO69" s="244"/>
      <c r="BP69" s="244"/>
      <c r="BQ69" s="241">
        <v>63</v>
      </c>
      <c r="BR69" s="246"/>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225"/>
    </row>
    <row r="70" spans="1:131" s="226" customFormat="1" ht="26.25" customHeight="1" x14ac:dyDescent="0.15">
      <c r="A70" s="240">
        <v>3</v>
      </c>
      <c r="B70" s="896" t="s">
        <v>562</v>
      </c>
      <c r="C70" s="897"/>
      <c r="D70" s="897"/>
      <c r="E70" s="897"/>
      <c r="F70" s="897"/>
      <c r="G70" s="897"/>
      <c r="H70" s="897"/>
      <c r="I70" s="897"/>
      <c r="J70" s="897"/>
      <c r="K70" s="897"/>
      <c r="L70" s="897"/>
      <c r="M70" s="897"/>
      <c r="N70" s="897"/>
      <c r="O70" s="897"/>
      <c r="P70" s="898"/>
      <c r="Q70" s="899">
        <v>32</v>
      </c>
      <c r="R70" s="854"/>
      <c r="S70" s="854"/>
      <c r="T70" s="854"/>
      <c r="U70" s="854"/>
      <c r="V70" s="854">
        <v>31</v>
      </c>
      <c r="W70" s="854"/>
      <c r="X70" s="854"/>
      <c r="Y70" s="854"/>
      <c r="Z70" s="854"/>
      <c r="AA70" s="854">
        <v>1</v>
      </c>
      <c r="AB70" s="854"/>
      <c r="AC70" s="854"/>
      <c r="AD70" s="854"/>
      <c r="AE70" s="854"/>
      <c r="AF70" s="854">
        <v>1</v>
      </c>
      <c r="AG70" s="854"/>
      <c r="AH70" s="854"/>
      <c r="AI70" s="854"/>
      <c r="AJ70" s="854"/>
      <c r="AK70" s="854" t="s">
        <v>559</v>
      </c>
      <c r="AL70" s="854"/>
      <c r="AM70" s="854"/>
      <c r="AN70" s="854"/>
      <c r="AO70" s="854"/>
      <c r="AP70" s="854" t="s">
        <v>559</v>
      </c>
      <c r="AQ70" s="854"/>
      <c r="AR70" s="854"/>
      <c r="AS70" s="854"/>
      <c r="AT70" s="854"/>
      <c r="AU70" s="854" t="s">
        <v>559</v>
      </c>
      <c r="AV70" s="854"/>
      <c r="AW70" s="854"/>
      <c r="AX70" s="854"/>
      <c r="AY70" s="854"/>
      <c r="AZ70" s="900"/>
      <c r="BA70" s="900"/>
      <c r="BB70" s="900"/>
      <c r="BC70" s="900"/>
      <c r="BD70" s="901"/>
      <c r="BE70" s="244"/>
      <c r="BF70" s="244"/>
      <c r="BG70" s="244"/>
      <c r="BH70" s="244"/>
      <c r="BI70" s="244"/>
      <c r="BJ70" s="244"/>
      <c r="BK70" s="244"/>
      <c r="BL70" s="244"/>
      <c r="BM70" s="244"/>
      <c r="BN70" s="244"/>
      <c r="BO70" s="244"/>
      <c r="BP70" s="244"/>
      <c r="BQ70" s="241">
        <v>64</v>
      </c>
      <c r="BR70" s="246"/>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225"/>
    </row>
    <row r="71" spans="1:131" s="226" customFormat="1" ht="26.25" customHeight="1" x14ac:dyDescent="0.15">
      <c r="A71" s="240">
        <v>4</v>
      </c>
      <c r="B71" s="896" t="s">
        <v>563</v>
      </c>
      <c r="C71" s="897"/>
      <c r="D71" s="897"/>
      <c r="E71" s="897"/>
      <c r="F71" s="897"/>
      <c r="G71" s="897"/>
      <c r="H71" s="897"/>
      <c r="I71" s="897"/>
      <c r="J71" s="897"/>
      <c r="K71" s="897"/>
      <c r="L71" s="897"/>
      <c r="M71" s="897"/>
      <c r="N71" s="897"/>
      <c r="O71" s="897"/>
      <c r="P71" s="898"/>
      <c r="Q71" s="899">
        <v>17</v>
      </c>
      <c r="R71" s="854"/>
      <c r="S71" s="854"/>
      <c r="T71" s="854"/>
      <c r="U71" s="854"/>
      <c r="V71" s="854">
        <v>16</v>
      </c>
      <c r="W71" s="854"/>
      <c r="X71" s="854"/>
      <c r="Y71" s="854"/>
      <c r="Z71" s="854"/>
      <c r="AA71" s="854">
        <v>1</v>
      </c>
      <c r="AB71" s="854"/>
      <c r="AC71" s="854"/>
      <c r="AD71" s="854"/>
      <c r="AE71" s="854"/>
      <c r="AF71" s="854">
        <v>1</v>
      </c>
      <c r="AG71" s="854"/>
      <c r="AH71" s="854"/>
      <c r="AI71" s="854"/>
      <c r="AJ71" s="854"/>
      <c r="AK71" s="854" t="s">
        <v>559</v>
      </c>
      <c r="AL71" s="854"/>
      <c r="AM71" s="854"/>
      <c r="AN71" s="854"/>
      <c r="AO71" s="854"/>
      <c r="AP71" s="854" t="s">
        <v>559</v>
      </c>
      <c r="AQ71" s="854"/>
      <c r="AR71" s="854"/>
      <c r="AS71" s="854"/>
      <c r="AT71" s="854"/>
      <c r="AU71" s="854" t="s">
        <v>559</v>
      </c>
      <c r="AV71" s="854"/>
      <c r="AW71" s="854"/>
      <c r="AX71" s="854"/>
      <c r="AY71" s="854"/>
      <c r="AZ71" s="900"/>
      <c r="BA71" s="900"/>
      <c r="BB71" s="900"/>
      <c r="BC71" s="900"/>
      <c r="BD71" s="901"/>
      <c r="BE71" s="244"/>
      <c r="BF71" s="244"/>
      <c r="BG71" s="244"/>
      <c r="BH71" s="244"/>
      <c r="BI71" s="244"/>
      <c r="BJ71" s="244"/>
      <c r="BK71" s="244"/>
      <c r="BL71" s="244"/>
      <c r="BM71" s="244"/>
      <c r="BN71" s="244"/>
      <c r="BO71" s="244"/>
      <c r="BP71" s="244"/>
      <c r="BQ71" s="241">
        <v>65</v>
      </c>
      <c r="BR71" s="246"/>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225"/>
    </row>
    <row r="72" spans="1:131" s="226" customFormat="1" ht="26.25" customHeight="1" x14ac:dyDescent="0.15">
      <c r="A72" s="240">
        <v>5</v>
      </c>
      <c r="B72" s="896"/>
      <c r="C72" s="897"/>
      <c r="D72" s="897"/>
      <c r="E72" s="897"/>
      <c r="F72" s="897"/>
      <c r="G72" s="897"/>
      <c r="H72" s="897"/>
      <c r="I72" s="897"/>
      <c r="J72" s="897"/>
      <c r="K72" s="897"/>
      <c r="L72" s="897"/>
      <c r="M72" s="897"/>
      <c r="N72" s="897"/>
      <c r="O72" s="897"/>
      <c r="P72" s="898"/>
      <c r="Q72" s="899"/>
      <c r="R72" s="854"/>
      <c r="S72" s="854"/>
      <c r="T72" s="854"/>
      <c r="U72" s="854"/>
      <c r="V72" s="854"/>
      <c r="W72" s="854"/>
      <c r="X72" s="854"/>
      <c r="Y72" s="854"/>
      <c r="Z72" s="854"/>
      <c r="AA72" s="854"/>
      <c r="AB72" s="854"/>
      <c r="AC72" s="854"/>
      <c r="AD72" s="854"/>
      <c r="AE72" s="854"/>
      <c r="AF72" s="854"/>
      <c r="AG72" s="854"/>
      <c r="AH72" s="854"/>
      <c r="AI72" s="854"/>
      <c r="AJ72" s="854"/>
      <c r="AK72" s="854"/>
      <c r="AL72" s="854"/>
      <c r="AM72" s="854"/>
      <c r="AN72" s="854"/>
      <c r="AO72" s="854"/>
      <c r="AP72" s="854"/>
      <c r="AQ72" s="854"/>
      <c r="AR72" s="854"/>
      <c r="AS72" s="854"/>
      <c r="AT72" s="854"/>
      <c r="AU72" s="854"/>
      <c r="AV72" s="854"/>
      <c r="AW72" s="854"/>
      <c r="AX72" s="854"/>
      <c r="AY72" s="854"/>
      <c r="AZ72" s="900"/>
      <c r="BA72" s="900"/>
      <c r="BB72" s="900"/>
      <c r="BC72" s="900"/>
      <c r="BD72" s="901"/>
      <c r="BE72" s="244"/>
      <c r="BF72" s="244"/>
      <c r="BG72" s="244"/>
      <c r="BH72" s="244"/>
      <c r="BI72" s="244"/>
      <c r="BJ72" s="244"/>
      <c r="BK72" s="244"/>
      <c r="BL72" s="244"/>
      <c r="BM72" s="244"/>
      <c r="BN72" s="244"/>
      <c r="BO72" s="244"/>
      <c r="BP72" s="244"/>
      <c r="BQ72" s="241">
        <v>66</v>
      </c>
      <c r="BR72" s="246"/>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225"/>
    </row>
    <row r="73" spans="1:131" s="226" customFormat="1" ht="26.25" customHeight="1" x14ac:dyDescent="0.15">
      <c r="A73" s="240">
        <v>6</v>
      </c>
      <c r="B73" s="896"/>
      <c r="C73" s="897"/>
      <c r="D73" s="897"/>
      <c r="E73" s="897"/>
      <c r="F73" s="897"/>
      <c r="G73" s="897"/>
      <c r="H73" s="897"/>
      <c r="I73" s="897"/>
      <c r="J73" s="897"/>
      <c r="K73" s="897"/>
      <c r="L73" s="897"/>
      <c r="M73" s="897"/>
      <c r="N73" s="897"/>
      <c r="O73" s="897"/>
      <c r="P73" s="898"/>
      <c r="Q73" s="899"/>
      <c r="R73" s="854"/>
      <c r="S73" s="854"/>
      <c r="T73" s="854"/>
      <c r="U73" s="854"/>
      <c r="V73" s="854"/>
      <c r="W73" s="854"/>
      <c r="X73" s="854"/>
      <c r="Y73" s="854"/>
      <c r="Z73" s="854"/>
      <c r="AA73" s="854"/>
      <c r="AB73" s="854"/>
      <c r="AC73" s="854"/>
      <c r="AD73" s="854"/>
      <c r="AE73" s="854"/>
      <c r="AF73" s="854"/>
      <c r="AG73" s="854"/>
      <c r="AH73" s="854"/>
      <c r="AI73" s="854"/>
      <c r="AJ73" s="854"/>
      <c r="AK73" s="854"/>
      <c r="AL73" s="854"/>
      <c r="AM73" s="854"/>
      <c r="AN73" s="854"/>
      <c r="AO73" s="854"/>
      <c r="AP73" s="854"/>
      <c r="AQ73" s="854"/>
      <c r="AR73" s="854"/>
      <c r="AS73" s="854"/>
      <c r="AT73" s="854"/>
      <c r="AU73" s="854"/>
      <c r="AV73" s="854"/>
      <c r="AW73" s="854"/>
      <c r="AX73" s="854"/>
      <c r="AY73" s="854"/>
      <c r="AZ73" s="900"/>
      <c r="BA73" s="900"/>
      <c r="BB73" s="900"/>
      <c r="BC73" s="900"/>
      <c r="BD73" s="901"/>
      <c r="BE73" s="244"/>
      <c r="BF73" s="244"/>
      <c r="BG73" s="244"/>
      <c r="BH73" s="244"/>
      <c r="BI73" s="244"/>
      <c r="BJ73" s="244"/>
      <c r="BK73" s="244"/>
      <c r="BL73" s="244"/>
      <c r="BM73" s="244"/>
      <c r="BN73" s="244"/>
      <c r="BO73" s="244"/>
      <c r="BP73" s="244"/>
      <c r="BQ73" s="241">
        <v>67</v>
      </c>
      <c r="BR73" s="246"/>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225"/>
    </row>
    <row r="74" spans="1:131" s="226" customFormat="1" ht="26.25" customHeight="1" x14ac:dyDescent="0.15">
      <c r="A74" s="240">
        <v>7</v>
      </c>
      <c r="B74" s="896"/>
      <c r="C74" s="897"/>
      <c r="D74" s="897"/>
      <c r="E74" s="897"/>
      <c r="F74" s="897"/>
      <c r="G74" s="897"/>
      <c r="H74" s="897"/>
      <c r="I74" s="897"/>
      <c r="J74" s="897"/>
      <c r="K74" s="897"/>
      <c r="L74" s="897"/>
      <c r="M74" s="897"/>
      <c r="N74" s="897"/>
      <c r="O74" s="897"/>
      <c r="P74" s="898"/>
      <c r="Q74" s="899"/>
      <c r="R74" s="854"/>
      <c r="S74" s="854"/>
      <c r="T74" s="854"/>
      <c r="U74" s="854"/>
      <c r="V74" s="854"/>
      <c r="W74" s="854"/>
      <c r="X74" s="854"/>
      <c r="Y74" s="854"/>
      <c r="Z74" s="854"/>
      <c r="AA74" s="854"/>
      <c r="AB74" s="854"/>
      <c r="AC74" s="854"/>
      <c r="AD74" s="854"/>
      <c r="AE74" s="854"/>
      <c r="AF74" s="854"/>
      <c r="AG74" s="854"/>
      <c r="AH74" s="854"/>
      <c r="AI74" s="854"/>
      <c r="AJ74" s="854"/>
      <c r="AK74" s="854"/>
      <c r="AL74" s="854"/>
      <c r="AM74" s="854"/>
      <c r="AN74" s="854"/>
      <c r="AO74" s="854"/>
      <c r="AP74" s="854"/>
      <c r="AQ74" s="854"/>
      <c r="AR74" s="854"/>
      <c r="AS74" s="854"/>
      <c r="AT74" s="854"/>
      <c r="AU74" s="854"/>
      <c r="AV74" s="854"/>
      <c r="AW74" s="854"/>
      <c r="AX74" s="854"/>
      <c r="AY74" s="854"/>
      <c r="AZ74" s="900"/>
      <c r="BA74" s="900"/>
      <c r="BB74" s="900"/>
      <c r="BC74" s="900"/>
      <c r="BD74" s="901"/>
      <c r="BE74" s="244"/>
      <c r="BF74" s="244"/>
      <c r="BG74" s="244"/>
      <c r="BH74" s="244"/>
      <c r="BI74" s="244"/>
      <c r="BJ74" s="244"/>
      <c r="BK74" s="244"/>
      <c r="BL74" s="244"/>
      <c r="BM74" s="244"/>
      <c r="BN74" s="244"/>
      <c r="BO74" s="244"/>
      <c r="BP74" s="244"/>
      <c r="BQ74" s="241">
        <v>68</v>
      </c>
      <c r="BR74" s="246"/>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225"/>
    </row>
    <row r="75" spans="1:131" s="226" customFormat="1" ht="26.25" customHeight="1" x14ac:dyDescent="0.15">
      <c r="A75" s="240">
        <v>8</v>
      </c>
      <c r="B75" s="896"/>
      <c r="C75" s="897"/>
      <c r="D75" s="897"/>
      <c r="E75" s="897"/>
      <c r="F75" s="897"/>
      <c r="G75" s="897"/>
      <c r="H75" s="897"/>
      <c r="I75" s="897"/>
      <c r="J75" s="897"/>
      <c r="K75" s="897"/>
      <c r="L75" s="897"/>
      <c r="M75" s="897"/>
      <c r="N75" s="897"/>
      <c r="O75" s="897"/>
      <c r="P75" s="898"/>
      <c r="Q75" s="902"/>
      <c r="R75" s="903"/>
      <c r="S75" s="903"/>
      <c r="T75" s="903"/>
      <c r="U75" s="853"/>
      <c r="V75" s="904"/>
      <c r="W75" s="903"/>
      <c r="X75" s="903"/>
      <c r="Y75" s="903"/>
      <c r="Z75" s="853"/>
      <c r="AA75" s="904"/>
      <c r="AB75" s="903"/>
      <c r="AC75" s="903"/>
      <c r="AD75" s="903"/>
      <c r="AE75" s="853"/>
      <c r="AF75" s="904"/>
      <c r="AG75" s="903"/>
      <c r="AH75" s="903"/>
      <c r="AI75" s="903"/>
      <c r="AJ75" s="853"/>
      <c r="AK75" s="904"/>
      <c r="AL75" s="903"/>
      <c r="AM75" s="903"/>
      <c r="AN75" s="903"/>
      <c r="AO75" s="853"/>
      <c r="AP75" s="904"/>
      <c r="AQ75" s="903"/>
      <c r="AR75" s="903"/>
      <c r="AS75" s="903"/>
      <c r="AT75" s="853"/>
      <c r="AU75" s="904"/>
      <c r="AV75" s="903"/>
      <c r="AW75" s="903"/>
      <c r="AX75" s="903"/>
      <c r="AY75" s="853"/>
      <c r="AZ75" s="900"/>
      <c r="BA75" s="900"/>
      <c r="BB75" s="900"/>
      <c r="BC75" s="900"/>
      <c r="BD75" s="901"/>
      <c r="BE75" s="244"/>
      <c r="BF75" s="244"/>
      <c r="BG75" s="244"/>
      <c r="BH75" s="244"/>
      <c r="BI75" s="244"/>
      <c r="BJ75" s="244"/>
      <c r="BK75" s="244"/>
      <c r="BL75" s="244"/>
      <c r="BM75" s="244"/>
      <c r="BN75" s="244"/>
      <c r="BO75" s="244"/>
      <c r="BP75" s="244"/>
      <c r="BQ75" s="241">
        <v>69</v>
      </c>
      <c r="BR75" s="246"/>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225"/>
    </row>
    <row r="76" spans="1:131" s="226" customFormat="1" ht="26.25" customHeight="1" x14ac:dyDescent="0.15">
      <c r="A76" s="240">
        <v>9</v>
      </c>
      <c r="B76" s="896"/>
      <c r="C76" s="897"/>
      <c r="D76" s="897"/>
      <c r="E76" s="897"/>
      <c r="F76" s="897"/>
      <c r="G76" s="897"/>
      <c r="H76" s="897"/>
      <c r="I76" s="897"/>
      <c r="J76" s="897"/>
      <c r="K76" s="897"/>
      <c r="L76" s="897"/>
      <c r="M76" s="897"/>
      <c r="N76" s="897"/>
      <c r="O76" s="897"/>
      <c r="P76" s="898"/>
      <c r="Q76" s="902"/>
      <c r="R76" s="903"/>
      <c r="S76" s="903"/>
      <c r="T76" s="903"/>
      <c r="U76" s="853"/>
      <c r="V76" s="904"/>
      <c r="W76" s="903"/>
      <c r="X76" s="903"/>
      <c r="Y76" s="903"/>
      <c r="Z76" s="853"/>
      <c r="AA76" s="904"/>
      <c r="AB76" s="903"/>
      <c r="AC76" s="903"/>
      <c r="AD76" s="903"/>
      <c r="AE76" s="853"/>
      <c r="AF76" s="904"/>
      <c r="AG76" s="903"/>
      <c r="AH76" s="903"/>
      <c r="AI76" s="903"/>
      <c r="AJ76" s="853"/>
      <c r="AK76" s="904"/>
      <c r="AL76" s="903"/>
      <c r="AM76" s="903"/>
      <c r="AN76" s="903"/>
      <c r="AO76" s="853"/>
      <c r="AP76" s="904"/>
      <c r="AQ76" s="903"/>
      <c r="AR76" s="903"/>
      <c r="AS76" s="903"/>
      <c r="AT76" s="853"/>
      <c r="AU76" s="904"/>
      <c r="AV76" s="903"/>
      <c r="AW76" s="903"/>
      <c r="AX76" s="903"/>
      <c r="AY76" s="853"/>
      <c r="AZ76" s="900"/>
      <c r="BA76" s="900"/>
      <c r="BB76" s="900"/>
      <c r="BC76" s="900"/>
      <c r="BD76" s="901"/>
      <c r="BE76" s="244"/>
      <c r="BF76" s="244"/>
      <c r="BG76" s="244"/>
      <c r="BH76" s="244"/>
      <c r="BI76" s="244"/>
      <c r="BJ76" s="244"/>
      <c r="BK76" s="244"/>
      <c r="BL76" s="244"/>
      <c r="BM76" s="244"/>
      <c r="BN76" s="244"/>
      <c r="BO76" s="244"/>
      <c r="BP76" s="244"/>
      <c r="BQ76" s="241">
        <v>70</v>
      </c>
      <c r="BR76" s="246"/>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225"/>
    </row>
    <row r="77" spans="1:131" s="226" customFormat="1" ht="26.25" customHeight="1" x14ac:dyDescent="0.15">
      <c r="A77" s="240">
        <v>10</v>
      </c>
      <c r="B77" s="896"/>
      <c r="C77" s="897"/>
      <c r="D77" s="897"/>
      <c r="E77" s="897"/>
      <c r="F77" s="897"/>
      <c r="G77" s="897"/>
      <c r="H77" s="897"/>
      <c r="I77" s="897"/>
      <c r="J77" s="897"/>
      <c r="K77" s="897"/>
      <c r="L77" s="897"/>
      <c r="M77" s="897"/>
      <c r="N77" s="897"/>
      <c r="O77" s="897"/>
      <c r="P77" s="898"/>
      <c r="Q77" s="902"/>
      <c r="R77" s="903"/>
      <c r="S77" s="903"/>
      <c r="T77" s="903"/>
      <c r="U77" s="853"/>
      <c r="V77" s="904"/>
      <c r="W77" s="903"/>
      <c r="X77" s="903"/>
      <c r="Y77" s="903"/>
      <c r="Z77" s="853"/>
      <c r="AA77" s="904"/>
      <c r="AB77" s="903"/>
      <c r="AC77" s="903"/>
      <c r="AD77" s="903"/>
      <c r="AE77" s="853"/>
      <c r="AF77" s="904"/>
      <c r="AG77" s="903"/>
      <c r="AH77" s="903"/>
      <c r="AI77" s="903"/>
      <c r="AJ77" s="853"/>
      <c r="AK77" s="904"/>
      <c r="AL77" s="903"/>
      <c r="AM77" s="903"/>
      <c r="AN77" s="903"/>
      <c r="AO77" s="853"/>
      <c r="AP77" s="904"/>
      <c r="AQ77" s="903"/>
      <c r="AR77" s="903"/>
      <c r="AS77" s="903"/>
      <c r="AT77" s="853"/>
      <c r="AU77" s="904"/>
      <c r="AV77" s="903"/>
      <c r="AW77" s="903"/>
      <c r="AX77" s="903"/>
      <c r="AY77" s="853"/>
      <c r="AZ77" s="900"/>
      <c r="BA77" s="900"/>
      <c r="BB77" s="900"/>
      <c r="BC77" s="900"/>
      <c r="BD77" s="901"/>
      <c r="BE77" s="244"/>
      <c r="BF77" s="244"/>
      <c r="BG77" s="244"/>
      <c r="BH77" s="244"/>
      <c r="BI77" s="244"/>
      <c r="BJ77" s="244"/>
      <c r="BK77" s="244"/>
      <c r="BL77" s="244"/>
      <c r="BM77" s="244"/>
      <c r="BN77" s="244"/>
      <c r="BO77" s="244"/>
      <c r="BP77" s="244"/>
      <c r="BQ77" s="241">
        <v>71</v>
      </c>
      <c r="BR77" s="246"/>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225"/>
    </row>
    <row r="78" spans="1:131" s="226" customFormat="1" ht="26.25" customHeight="1" x14ac:dyDescent="0.15">
      <c r="A78" s="240">
        <v>11</v>
      </c>
      <c r="B78" s="896"/>
      <c r="C78" s="897"/>
      <c r="D78" s="897"/>
      <c r="E78" s="897"/>
      <c r="F78" s="897"/>
      <c r="G78" s="897"/>
      <c r="H78" s="897"/>
      <c r="I78" s="897"/>
      <c r="J78" s="897"/>
      <c r="K78" s="897"/>
      <c r="L78" s="897"/>
      <c r="M78" s="897"/>
      <c r="N78" s="897"/>
      <c r="O78" s="897"/>
      <c r="P78" s="898"/>
      <c r="Q78" s="899"/>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854"/>
      <c r="AY78" s="854"/>
      <c r="AZ78" s="900"/>
      <c r="BA78" s="900"/>
      <c r="BB78" s="900"/>
      <c r="BC78" s="900"/>
      <c r="BD78" s="901"/>
      <c r="BE78" s="244"/>
      <c r="BF78" s="244"/>
      <c r="BG78" s="244"/>
      <c r="BH78" s="244"/>
      <c r="BI78" s="244"/>
      <c r="BJ78" s="247"/>
      <c r="BK78" s="247"/>
      <c r="BL78" s="247"/>
      <c r="BM78" s="247"/>
      <c r="BN78" s="247"/>
      <c r="BO78" s="244"/>
      <c r="BP78" s="244"/>
      <c r="BQ78" s="241">
        <v>72</v>
      </c>
      <c r="BR78" s="246"/>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225"/>
    </row>
    <row r="79" spans="1:131" s="226" customFormat="1" ht="26.25" customHeight="1" x14ac:dyDescent="0.15">
      <c r="A79" s="240">
        <v>12</v>
      </c>
      <c r="B79" s="896"/>
      <c r="C79" s="897"/>
      <c r="D79" s="897"/>
      <c r="E79" s="897"/>
      <c r="F79" s="897"/>
      <c r="G79" s="897"/>
      <c r="H79" s="897"/>
      <c r="I79" s="897"/>
      <c r="J79" s="897"/>
      <c r="K79" s="897"/>
      <c r="L79" s="897"/>
      <c r="M79" s="897"/>
      <c r="N79" s="897"/>
      <c r="O79" s="897"/>
      <c r="P79" s="898"/>
      <c r="Q79" s="899"/>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900"/>
      <c r="BA79" s="900"/>
      <c r="BB79" s="900"/>
      <c r="BC79" s="900"/>
      <c r="BD79" s="901"/>
      <c r="BE79" s="244"/>
      <c r="BF79" s="244"/>
      <c r="BG79" s="244"/>
      <c r="BH79" s="244"/>
      <c r="BI79" s="244"/>
      <c r="BJ79" s="247"/>
      <c r="BK79" s="247"/>
      <c r="BL79" s="247"/>
      <c r="BM79" s="247"/>
      <c r="BN79" s="247"/>
      <c r="BO79" s="244"/>
      <c r="BP79" s="244"/>
      <c r="BQ79" s="241">
        <v>73</v>
      </c>
      <c r="BR79" s="246"/>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225"/>
    </row>
    <row r="80" spans="1:131" s="226" customFormat="1" ht="26.25" customHeight="1" x14ac:dyDescent="0.15">
      <c r="A80" s="240">
        <v>13</v>
      </c>
      <c r="B80" s="896"/>
      <c r="C80" s="897"/>
      <c r="D80" s="897"/>
      <c r="E80" s="897"/>
      <c r="F80" s="897"/>
      <c r="G80" s="897"/>
      <c r="H80" s="897"/>
      <c r="I80" s="897"/>
      <c r="J80" s="897"/>
      <c r="K80" s="897"/>
      <c r="L80" s="897"/>
      <c r="M80" s="897"/>
      <c r="N80" s="897"/>
      <c r="O80" s="897"/>
      <c r="P80" s="898"/>
      <c r="Q80" s="899"/>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900"/>
      <c r="BA80" s="900"/>
      <c r="BB80" s="900"/>
      <c r="BC80" s="900"/>
      <c r="BD80" s="901"/>
      <c r="BE80" s="244"/>
      <c r="BF80" s="244"/>
      <c r="BG80" s="244"/>
      <c r="BH80" s="244"/>
      <c r="BI80" s="244"/>
      <c r="BJ80" s="244"/>
      <c r="BK80" s="244"/>
      <c r="BL80" s="244"/>
      <c r="BM80" s="244"/>
      <c r="BN80" s="244"/>
      <c r="BO80" s="244"/>
      <c r="BP80" s="244"/>
      <c r="BQ80" s="241">
        <v>74</v>
      </c>
      <c r="BR80" s="246"/>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225"/>
    </row>
    <row r="81" spans="1:131" s="226" customFormat="1" ht="26.25" customHeight="1" x14ac:dyDescent="0.15">
      <c r="A81" s="240">
        <v>14</v>
      </c>
      <c r="B81" s="896"/>
      <c r="C81" s="897"/>
      <c r="D81" s="897"/>
      <c r="E81" s="897"/>
      <c r="F81" s="897"/>
      <c r="G81" s="897"/>
      <c r="H81" s="897"/>
      <c r="I81" s="897"/>
      <c r="J81" s="897"/>
      <c r="K81" s="897"/>
      <c r="L81" s="897"/>
      <c r="M81" s="897"/>
      <c r="N81" s="897"/>
      <c r="O81" s="897"/>
      <c r="P81" s="898"/>
      <c r="Q81" s="899"/>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900"/>
      <c r="BA81" s="900"/>
      <c r="BB81" s="900"/>
      <c r="BC81" s="900"/>
      <c r="BD81" s="901"/>
      <c r="BE81" s="244"/>
      <c r="BF81" s="244"/>
      <c r="BG81" s="244"/>
      <c r="BH81" s="244"/>
      <c r="BI81" s="244"/>
      <c r="BJ81" s="244"/>
      <c r="BK81" s="244"/>
      <c r="BL81" s="244"/>
      <c r="BM81" s="244"/>
      <c r="BN81" s="244"/>
      <c r="BO81" s="244"/>
      <c r="BP81" s="244"/>
      <c r="BQ81" s="241">
        <v>75</v>
      </c>
      <c r="BR81" s="246"/>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225"/>
    </row>
    <row r="82" spans="1:131" s="226" customFormat="1" ht="26.25" customHeight="1" x14ac:dyDescent="0.15">
      <c r="A82" s="240">
        <v>15</v>
      </c>
      <c r="B82" s="896"/>
      <c r="C82" s="897"/>
      <c r="D82" s="897"/>
      <c r="E82" s="897"/>
      <c r="F82" s="897"/>
      <c r="G82" s="897"/>
      <c r="H82" s="897"/>
      <c r="I82" s="897"/>
      <c r="J82" s="897"/>
      <c r="K82" s="897"/>
      <c r="L82" s="897"/>
      <c r="M82" s="897"/>
      <c r="N82" s="897"/>
      <c r="O82" s="897"/>
      <c r="P82" s="898"/>
      <c r="Q82" s="899"/>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900"/>
      <c r="BA82" s="900"/>
      <c r="BB82" s="900"/>
      <c r="BC82" s="900"/>
      <c r="BD82" s="901"/>
      <c r="BE82" s="244"/>
      <c r="BF82" s="244"/>
      <c r="BG82" s="244"/>
      <c r="BH82" s="244"/>
      <c r="BI82" s="244"/>
      <c r="BJ82" s="244"/>
      <c r="BK82" s="244"/>
      <c r="BL82" s="244"/>
      <c r="BM82" s="244"/>
      <c r="BN82" s="244"/>
      <c r="BO82" s="244"/>
      <c r="BP82" s="244"/>
      <c r="BQ82" s="241">
        <v>76</v>
      </c>
      <c r="BR82" s="246"/>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225"/>
    </row>
    <row r="83" spans="1:131" s="226" customFormat="1" ht="26.25" customHeight="1" x14ac:dyDescent="0.15">
      <c r="A83" s="240">
        <v>16</v>
      </c>
      <c r="B83" s="896"/>
      <c r="C83" s="897"/>
      <c r="D83" s="897"/>
      <c r="E83" s="897"/>
      <c r="F83" s="897"/>
      <c r="G83" s="897"/>
      <c r="H83" s="897"/>
      <c r="I83" s="897"/>
      <c r="J83" s="897"/>
      <c r="K83" s="897"/>
      <c r="L83" s="897"/>
      <c r="M83" s="897"/>
      <c r="N83" s="897"/>
      <c r="O83" s="897"/>
      <c r="P83" s="898"/>
      <c r="Q83" s="899"/>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854"/>
      <c r="AY83" s="854"/>
      <c r="AZ83" s="900"/>
      <c r="BA83" s="900"/>
      <c r="BB83" s="900"/>
      <c r="BC83" s="900"/>
      <c r="BD83" s="901"/>
      <c r="BE83" s="244"/>
      <c r="BF83" s="244"/>
      <c r="BG83" s="244"/>
      <c r="BH83" s="244"/>
      <c r="BI83" s="244"/>
      <c r="BJ83" s="244"/>
      <c r="BK83" s="244"/>
      <c r="BL83" s="244"/>
      <c r="BM83" s="244"/>
      <c r="BN83" s="244"/>
      <c r="BO83" s="244"/>
      <c r="BP83" s="244"/>
      <c r="BQ83" s="241">
        <v>77</v>
      </c>
      <c r="BR83" s="246"/>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225"/>
    </row>
    <row r="84" spans="1:131" s="226" customFormat="1" ht="26.25" customHeight="1" x14ac:dyDescent="0.15">
      <c r="A84" s="240">
        <v>17</v>
      </c>
      <c r="B84" s="896"/>
      <c r="C84" s="897"/>
      <c r="D84" s="897"/>
      <c r="E84" s="897"/>
      <c r="F84" s="897"/>
      <c r="G84" s="897"/>
      <c r="H84" s="897"/>
      <c r="I84" s="897"/>
      <c r="J84" s="897"/>
      <c r="K84" s="897"/>
      <c r="L84" s="897"/>
      <c r="M84" s="897"/>
      <c r="N84" s="897"/>
      <c r="O84" s="897"/>
      <c r="P84" s="898"/>
      <c r="Q84" s="899"/>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4"/>
      <c r="AZ84" s="900"/>
      <c r="BA84" s="900"/>
      <c r="BB84" s="900"/>
      <c r="BC84" s="900"/>
      <c r="BD84" s="901"/>
      <c r="BE84" s="244"/>
      <c r="BF84" s="244"/>
      <c r="BG84" s="244"/>
      <c r="BH84" s="244"/>
      <c r="BI84" s="244"/>
      <c r="BJ84" s="244"/>
      <c r="BK84" s="244"/>
      <c r="BL84" s="244"/>
      <c r="BM84" s="244"/>
      <c r="BN84" s="244"/>
      <c r="BO84" s="244"/>
      <c r="BP84" s="244"/>
      <c r="BQ84" s="241">
        <v>78</v>
      </c>
      <c r="BR84" s="246"/>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225"/>
    </row>
    <row r="85" spans="1:131" s="226" customFormat="1" ht="26.25" customHeight="1" x14ac:dyDescent="0.15">
      <c r="A85" s="240">
        <v>18</v>
      </c>
      <c r="B85" s="896"/>
      <c r="C85" s="897"/>
      <c r="D85" s="897"/>
      <c r="E85" s="897"/>
      <c r="F85" s="897"/>
      <c r="G85" s="897"/>
      <c r="H85" s="897"/>
      <c r="I85" s="897"/>
      <c r="J85" s="897"/>
      <c r="K85" s="897"/>
      <c r="L85" s="897"/>
      <c r="M85" s="897"/>
      <c r="N85" s="897"/>
      <c r="O85" s="897"/>
      <c r="P85" s="898"/>
      <c r="Q85" s="899"/>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854"/>
      <c r="AY85" s="854"/>
      <c r="AZ85" s="900"/>
      <c r="BA85" s="900"/>
      <c r="BB85" s="900"/>
      <c r="BC85" s="900"/>
      <c r="BD85" s="901"/>
      <c r="BE85" s="244"/>
      <c r="BF85" s="244"/>
      <c r="BG85" s="244"/>
      <c r="BH85" s="244"/>
      <c r="BI85" s="244"/>
      <c r="BJ85" s="244"/>
      <c r="BK85" s="244"/>
      <c r="BL85" s="244"/>
      <c r="BM85" s="244"/>
      <c r="BN85" s="244"/>
      <c r="BO85" s="244"/>
      <c r="BP85" s="244"/>
      <c r="BQ85" s="241">
        <v>79</v>
      </c>
      <c r="BR85" s="246"/>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225"/>
    </row>
    <row r="86" spans="1:131" s="226" customFormat="1" ht="26.25" customHeight="1" x14ac:dyDescent="0.15">
      <c r="A86" s="240">
        <v>19</v>
      </c>
      <c r="B86" s="896"/>
      <c r="C86" s="897"/>
      <c r="D86" s="897"/>
      <c r="E86" s="897"/>
      <c r="F86" s="897"/>
      <c r="G86" s="897"/>
      <c r="H86" s="897"/>
      <c r="I86" s="897"/>
      <c r="J86" s="897"/>
      <c r="K86" s="897"/>
      <c r="L86" s="897"/>
      <c r="M86" s="897"/>
      <c r="N86" s="897"/>
      <c r="O86" s="897"/>
      <c r="P86" s="898"/>
      <c r="Q86" s="899"/>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900"/>
      <c r="BA86" s="900"/>
      <c r="BB86" s="900"/>
      <c r="BC86" s="900"/>
      <c r="BD86" s="901"/>
      <c r="BE86" s="244"/>
      <c r="BF86" s="244"/>
      <c r="BG86" s="244"/>
      <c r="BH86" s="244"/>
      <c r="BI86" s="244"/>
      <c r="BJ86" s="244"/>
      <c r="BK86" s="244"/>
      <c r="BL86" s="244"/>
      <c r="BM86" s="244"/>
      <c r="BN86" s="244"/>
      <c r="BO86" s="244"/>
      <c r="BP86" s="244"/>
      <c r="BQ86" s="241">
        <v>80</v>
      </c>
      <c r="BR86" s="246"/>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225"/>
    </row>
    <row r="87" spans="1:131" s="226" customFormat="1" ht="26.25" customHeight="1" x14ac:dyDescent="0.15">
      <c r="A87" s="248">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44"/>
      <c r="BF87" s="244"/>
      <c r="BG87" s="244"/>
      <c r="BH87" s="244"/>
      <c r="BI87" s="244"/>
      <c r="BJ87" s="244"/>
      <c r="BK87" s="244"/>
      <c r="BL87" s="244"/>
      <c r="BM87" s="244"/>
      <c r="BN87" s="244"/>
      <c r="BO87" s="244"/>
      <c r="BP87" s="244"/>
      <c r="BQ87" s="241">
        <v>81</v>
      </c>
      <c r="BR87" s="246"/>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225"/>
    </row>
    <row r="88" spans="1:131" s="226" customFormat="1" ht="26.25" customHeight="1" thickBot="1" x14ac:dyDescent="0.2">
      <c r="A88" s="243" t="s">
        <v>378</v>
      </c>
      <c r="B88" s="813" t="s">
        <v>406</v>
      </c>
      <c r="C88" s="814"/>
      <c r="D88" s="814"/>
      <c r="E88" s="814"/>
      <c r="F88" s="814"/>
      <c r="G88" s="814"/>
      <c r="H88" s="814"/>
      <c r="I88" s="814"/>
      <c r="J88" s="814"/>
      <c r="K88" s="814"/>
      <c r="L88" s="814"/>
      <c r="M88" s="814"/>
      <c r="N88" s="814"/>
      <c r="O88" s="814"/>
      <c r="P88" s="815"/>
      <c r="Q88" s="861"/>
      <c r="R88" s="862"/>
      <c r="S88" s="862"/>
      <c r="T88" s="862"/>
      <c r="U88" s="862"/>
      <c r="V88" s="862"/>
      <c r="W88" s="862"/>
      <c r="X88" s="862"/>
      <c r="Y88" s="862"/>
      <c r="Z88" s="862"/>
      <c r="AA88" s="862"/>
      <c r="AB88" s="862"/>
      <c r="AC88" s="862"/>
      <c r="AD88" s="862"/>
      <c r="AE88" s="862"/>
      <c r="AF88" s="865">
        <v>87</v>
      </c>
      <c r="AG88" s="865"/>
      <c r="AH88" s="865"/>
      <c r="AI88" s="865"/>
      <c r="AJ88" s="865"/>
      <c r="AK88" s="862"/>
      <c r="AL88" s="862"/>
      <c r="AM88" s="862"/>
      <c r="AN88" s="862"/>
      <c r="AO88" s="862"/>
      <c r="AP88" s="865">
        <v>16</v>
      </c>
      <c r="AQ88" s="865"/>
      <c r="AR88" s="865"/>
      <c r="AS88" s="865"/>
      <c r="AT88" s="865"/>
      <c r="AU88" s="865">
        <v>2</v>
      </c>
      <c r="AV88" s="865"/>
      <c r="AW88" s="865"/>
      <c r="AX88" s="865"/>
      <c r="AY88" s="865"/>
      <c r="AZ88" s="870"/>
      <c r="BA88" s="870"/>
      <c r="BB88" s="870"/>
      <c r="BC88" s="870"/>
      <c r="BD88" s="871"/>
      <c r="BE88" s="244"/>
      <c r="BF88" s="244"/>
      <c r="BG88" s="244"/>
      <c r="BH88" s="244"/>
      <c r="BI88" s="244"/>
      <c r="BJ88" s="244"/>
      <c r="BK88" s="244"/>
      <c r="BL88" s="244"/>
      <c r="BM88" s="244"/>
      <c r="BN88" s="244"/>
      <c r="BO88" s="244"/>
      <c r="BP88" s="244"/>
      <c r="BQ88" s="241">
        <v>82</v>
      </c>
      <c r="BR88" s="246"/>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225"/>
    </row>
    <row r="89" spans="1:131" s="226" customFormat="1" ht="26.25" hidden="1" customHeight="1" x14ac:dyDescent="0.15">
      <c r="A89" s="249"/>
      <c r="B89" s="250"/>
      <c r="C89" s="250"/>
      <c r="D89" s="250"/>
      <c r="E89" s="250"/>
      <c r="F89" s="250"/>
      <c r="G89" s="250"/>
      <c r="H89" s="250"/>
      <c r="I89" s="250"/>
      <c r="J89" s="250"/>
      <c r="K89" s="250"/>
      <c r="L89" s="250"/>
      <c r="M89" s="250"/>
      <c r="N89" s="250"/>
      <c r="O89" s="250"/>
      <c r="P89" s="250"/>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2"/>
      <c r="BA89" s="252"/>
      <c r="BB89" s="252"/>
      <c r="BC89" s="252"/>
      <c r="BD89" s="252"/>
      <c r="BE89" s="244"/>
      <c r="BF89" s="244"/>
      <c r="BG89" s="244"/>
      <c r="BH89" s="244"/>
      <c r="BI89" s="244"/>
      <c r="BJ89" s="244"/>
      <c r="BK89" s="244"/>
      <c r="BL89" s="244"/>
      <c r="BM89" s="244"/>
      <c r="BN89" s="244"/>
      <c r="BO89" s="244"/>
      <c r="BP89" s="244"/>
      <c r="BQ89" s="241">
        <v>83</v>
      </c>
      <c r="BR89" s="246"/>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225"/>
    </row>
    <row r="90" spans="1:131" s="226" customFormat="1" ht="26.25" hidden="1" customHeight="1" x14ac:dyDescent="0.15">
      <c r="A90" s="249"/>
      <c r="B90" s="250"/>
      <c r="C90" s="250"/>
      <c r="D90" s="250"/>
      <c r="E90" s="250"/>
      <c r="F90" s="250"/>
      <c r="G90" s="250"/>
      <c r="H90" s="250"/>
      <c r="I90" s="250"/>
      <c r="J90" s="250"/>
      <c r="K90" s="250"/>
      <c r="L90" s="250"/>
      <c r="M90" s="250"/>
      <c r="N90" s="250"/>
      <c r="O90" s="250"/>
      <c r="P90" s="250"/>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2"/>
      <c r="BA90" s="252"/>
      <c r="BB90" s="252"/>
      <c r="BC90" s="252"/>
      <c r="BD90" s="252"/>
      <c r="BE90" s="244"/>
      <c r="BF90" s="244"/>
      <c r="BG90" s="244"/>
      <c r="BH90" s="244"/>
      <c r="BI90" s="244"/>
      <c r="BJ90" s="244"/>
      <c r="BK90" s="244"/>
      <c r="BL90" s="244"/>
      <c r="BM90" s="244"/>
      <c r="BN90" s="244"/>
      <c r="BO90" s="244"/>
      <c r="BP90" s="244"/>
      <c r="BQ90" s="241">
        <v>84</v>
      </c>
      <c r="BR90" s="246"/>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225"/>
    </row>
    <row r="91" spans="1:131" s="226" customFormat="1" ht="26.25" hidden="1" customHeight="1" x14ac:dyDescent="0.15">
      <c r="A91" s="249"/>
      <c r="B91" s="250"/>
      <c r="C91" s="250"/>
      <c r="D91" s="250"/>
      <c r="E91" s="250"/>
      <c r="F91" s="250"/>
      <c r="G91" s="250"/>
      <c r="H91" s="250"/>
      <c r="I91" s="250"/>
      <c r="J91" s="250"/>
      <c r="K91" s="250"/>
      <c r="L91" s="250"/>
      <c r="M91" s="250"/>
      <c r="N91" s="250"/>
      <c r="O91" s="250"/>
      <c r="P91" s="250"/>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2"/>
      <c r="BA91" s="252"/>
      <c r="BB91" s="252"/>
      <c r="BC91" s="252"/>
      <c r="BD91" s="252"/>
      <c r="BE91" s="244"/>
      <c r="BF91" s="244"/>
      <c r="BG91" s="244"/>
      <c r="BH91" s="244"/>
      <c r="BI91" s="244"/>
      <c r="BJ91" s="244"/>
      <c r="BK91" s="244"/>
      <c r="BL91" s="244"/>
      <c r="BM91" s="244"/>
      <c r="BN91" s="244"/>
      <c r="BO91" s="244"/>
      <c r="BP91" s="244"/>
      <c r="BQ91" s="241">
        <v>85</v>
      </c>
      <c r="BR91" s="246"/>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225"/>
    </row>
    <row r="92" spans="1:131" s="226" customFormat="1" ht="26.25" hidden="1" customHeight="1" x14ac:dyDescent="0.15">
      <c r="A92" s="249"/>
      <c r="B92" s="250"/>
      <c r="C92" s="250"/>
      <c r="D92" s="250"/>
      <c r="E92" s="250"/>
      <c r="F92" s="250"/>
      <c r="G92" s="250"/>
      <c r="H92" s="250"/>
      <c r="I92" s="250"/>
      <c r="J92" s="250"/>
      <c r="K92" s="250"/>
      <c r="L92" s="250"/>
      <c r="M92" s="250"/>
      <c r="N92" s="250"/>
      <c r="O92" s="250"/>
      <c r="P92" s="250"/>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2"/>
      <c r="BA92" s="252"/>
      <c r="BB92" s="252"/>
      <c r="BC92" s="252"/>
      <c r="BD92" s="252"/>
      <c r="BE92" s="244"/>
      <c r="BF92" s="244"/>
      <c r="BG92" s="244"/>
      <c r="BH92" s="244"/>
      <c r="BI92" s="244"/>
      <c r="BJ92" s="244"/>
      <c r="BK92" s="244"/>
      <c r="BL92" s="244"/>
      <c r="BM92" s="244"/>
      <c r="BN92" s="244"/>
      <c r="BO92" s="244"/>
      <c r="BP92" s="244"/>
      <c r="BQ92" s="241">
        <v>86</v>
      </c>
      <c r="BR92" s="246"/>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225"/>
    </row>
    <row r="93" spans="1:131" s="226" customFormat="1" ht="26.25" hidden="1" customHeight="1" x14ac:dyDescent="0.15">
      <c r="A93" s="249"/>
      <c r="B93" s="250"/>
      <c r="C93" s="250"/>
      <c r="D93" s="250"/>
      <c r="E93" s="250"/>
      <c r="F93" s="250"/>
      <c r="G93" s="250"/>
      <c r="H93" s="250"/>
      <c r="I93" s="250"/>
      <c r="J93" s="250"/>
      <c r="K93" s="250"/>
      <c r="L93" s="250"/>
      <c r="M93" s="250"/>
      <c r="N93" s="250"/>
      <c r="O93" s="250"/>
      <c r="P93" s="250"/>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2"/>
      <c r="BA93" s="252"/>
      <c r="BB93" s="252"/>
      <c r="BC93" s="252"/>
      <c r="BD93" s="252"/>
      <c r="BE93" s="244"/>
      <c r="BF93" s="244"/>
      <c r="BG93" s="244"/>
      <c r="BH93" s="244"/>
      <c r="BI93" s="244"/>
      <c r="BJ93" s="244"/>
      <c r="BK93" s="244"/>
      <c r="BL93" s="244"/>
      <c r="BM93" s="244"/>
      <c r="BN93" s="244"/>
      <c r="BO93" s="244"/>
      <c r="BP93" s="244"/>
      <c r="BQ93" s="241">
        <v>87</v>
      </c>
      <c r="BR93" s="246"/>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225"/>
    </row>
    <row r="94" spans="1:131" s="226" customFormat="1" ht="26.25" hidden="1" customHeight="1" x14ac:dyDescent="0.15">
      <c r="A94" s="249"/>
      <c r="B94" s="250"/>
      <c r="C94" s="250"/>
      <c r="D94" s="250"/>
      <c r="E94" s="250"/>
      <c r="F94" s="250"/>
      <c r="G94" s="250"/>
      <c r="H94" s="250"/>
      <c r="I94" s="250"/>
      <c r="J94" s="250"/>
      <c r="K94" s="250"/>
      <c r="L94" s="250"/>
      <c r="M94" s="250"/>
      <c r="N94" s="250"/>
      <c r="O94" s="250"/>
      <c r="P94" s="250"/>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2"/>
      <c r="BA94" s="252"/>
      <c r="BB94" s="252"/>
      <c r="BC94" s="252"/>
      <c r="BD94" s="252"/>
      <c r="BE94" s="244"/>
      <c r="BF94" s="244"/>
      <c r="BG94" s="244"/>
      <c r="BH94" s="244"/>
      <c r="BI94" s="244"/>
      <c r="BJ94" s="244"/>
      <c r="BK94" s="244"/>
      <c r="BL94" s="244"/>
      <c r="BM94" s="244"/>
      <c r="BN94" s="244"/>
      <c r="BO94" s="244"/>
      <c r="BP94" s="244"/>
      <c r="BQ94" s="241">
        <v>88</v>
      </c>
      <c r="BR94" s="246"/>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225"/>
    </row>
    <row r="95" spans="1:131" s="226" customFormat="1" ht="26.25" hidden="1" customHeight="1" x14ac:dyDescent="0.15">
      <c r="A95" s="249"/>
      <c r="B95" s="250"/>
      <c r="C95" s="250"/>
      <c r="D95" s="250"/>
      <c r="E95" s="250"/>
      <c r="F95" s="250"/>
      <c r="G95" s="250"/>
      <c r="H95" s="250"/>
      <c r="I95" s="250"/>
      <c r="J95" s="250"/>
      <c r="K95" s="250"/>
      <c r="L95" s="250"/>
      <c r="M95" s="250"/>
      <c r="N95" s="250"/>
      <c r="O95" s="250"/>
      <c r="P95" s="250"/>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2"/>
      <c r="BA95" s="252"/>
      <c r="BB95" s="252"/>
      <c r="BC95" s="252"/>
      <c r="BD95" s="252"/>
      <c r="BE95" s="244"/>
      <c r="BF95" s="244"/>
      <c r="BG95" s="244"/>
      <c r="BH95" s="244"/>
      <c r="BI95" s="244"/>
      <c r="BJ95" s="244"/>
      <c r="BK95" s="244"/>
      <c r="BL95" s="244"/>
      <c r="BM95" s="244"/>
      <c r="BN95" s="244"/>
      <c r="BO95" s="244"/>
      <c r="BP95" s="244"/>
      <c r="BQ95" s="241">
        <v>89</v>
      </c>
      <c r="BR95" s="246"/>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225"/>
    </row>
    <row r="96" spans="1:131" s="226" customFormat="1" ht="26.25" hidden="1" customHeight="1" x14ac:dyDescent="0.15">
      <c r="A96" s="249"/>
      <c r="B96" s="250"/>
      <c r="C96" s="250"/>
      <c r="D96" s="250"/>
      <c r="E96" s="250"/>
      <c r="F96" s="250"/>
      <c r="G96" s="250"/>
      <c r="H96" s="250"/>
      <c r="I96" s="250"/>
      <c r="J96" s="250"/>
      <c r="K96" s="250"/>
      <c r="L96" s="250"/>
      <c r="M96" s="250"/>
      <c r="N96" s="250"/>
      <c r="O96" s="250"/>
      <c r="P96" s="250"/>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2"/>
      <c r="BA96" s="252"/>
      <c r="BB96" s="252"/>
      <c r="BC96" s="252"/>
      <c r="BD96" s="252"/>
      <c r="BE96" s="244"/>
      <c r="BF96" s="244"/>
      <c r="BG96" s="244"/>
      <c r="BH96" s="244"/>
      <c r="BI96" s="244"/>
      <c r="BJ96" s="244"/>
      <c r="BK96" s="244"/>
      <c r="BL96" s="244"/>
      <c r="BM96" s="244"/>
      <c r="BN96" s="244"/>
      <c r="BO96" s="244"/>
      <c r="BP96" s="244"/>
      <c r="BQ96" s="241">
        <v>90</v>
      </c>
      <c r="BR96" s="246"/>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225"/>
    </row>
    <row r="97" spans="1:131" s="226" customFormat="1" ht="26.25" hidden="1" customHeight="1" x14ac:dyDescent="0.15">
      <c r="A97" s="249"/>
      <c r="B97" s="250"/>
      <c r="C97" s="250"/>
      <c r="D97" s="250"/>
      <c r="E97" s="250"/>
      <c r="F97" s="250"/>
      <c r="G97" s="250"/>
      <c r="H97" s="250"/>
      <c r="I97" s="250"/>
      <c r="J97" s="250"/>
      <c r="K97" s="250"/>
      <c r="L97" s="250"/>
      <c r="M97" s="250"/>
      <c r="N97" s="250"/>
      <c r="O97" s="250"/>
      <c r="P97" s="250"/>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2"/>
      <c r="BA97" s="252"/>
      <c r="BB97" s="252"/>
      <c r="BC97" s="252"/>
      <c r="BD97" s="252"/>
      <c r="BE97" s="244"/>
      <c r="BF97" s="244"/>
      <c r="BG97" s="244"/>
      <c r="BH97" s="244"/>
      <c r="BI97" s="244"/>
      <c r="BJ97" s="244"/>
      <c r="BK97" s="244"/>
      <c r="BL97" s="244"/>
      <c r="BM97" s="244"/>
      <c r="BN97" s="244"/>
      <c r="BO97" s="244"/>
      <c r="BP97" s="244"/>
      <c r="BQ97" s="241">
        <v>91</v>
      </c>
      <c r="BR97" s="246"/>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225"/>
    </row>
    <row r="98" spans="1:131" s="226" customFormat="1" ht="26.25" hidden="1" customHeight="1" x14ac:dyDescent="0.15">
      <c r="A98" s="249"/>
      <c r="B98" s="250"/>
      <c r="C98" s="250"/>
      <c r="D98" s="250"/>
      <c r="E98" s="250"/>
      <c r="F98" s="250"/>
      <c r="G98" s="250"/>
      <c r="H98" s="250"/>
      <c r="I98" s="250"/>
      <c r="J98" s="250"/>
      <c r="K98" s="250"/>
      <c r="L98" s="250"/>
      <c r="M98" s="250"/>
      <c r="N98" s="250"/>
      <c r="O98" s="250"/>
      <c r="P98" s="250"/>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2"/>
      <c r="BA98" s="252"/>
      <c r="BB98" s="252"/>
      <c r="BC98" s="252"/>
      <c r="BD98" s="252"/>
      <c r="BE98" s="244"/>
      <c r="BF98" s="244"/>
      <c r="BG98" s="244"/>
      <c r="BH98" s="244"/>
      <c r="BI98" s="244"/>
      <c r="BJ98" s="244"/>
      <c r="BK98" s="244"/>
      <c r="BL98" s="244"/>
      <c r="BM98" s="244"/>
      <c r="BN98" s="244"/>
      <c r="BO98" s="244"/>
      <c r="BP98" s="244"/>
      <c r="BQ98" s="241">
        <v>92</v>
      </c>
      <c r="BR98" s="246"/>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225"/>
    </row>
    <row r="99" spans="1:131" s="226" customFormat="1" ht="26.25" hidden="1" customHeight="1" x14ac:dyDescent="0.15">
      <c r="A99" s="249"/>
      <c r="B99" s="250"/>
      <c r="C99" s="250"/>
      <c r="D99" s="250"/>
      <c r="E99" s="250"/>
      <c r="F99" s="250"/>
      <c r="G99" s="250"/>
      <c r="H99" s="250"/>
      <c r="I99" s="250"/>
      <c r="J99" s="250"/>
      <c r="K99" s="250"/>
      <c r="L99" s="250"/>
      <c r="M99" s="250"/>
      <c r="N99" s="250"/>
      <c r="O99" s="250"/>
      <c r="P99" s="250"/>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2"/>
      <c r="BA99" s="252"/>
      <c r="BB99" s="252"/>
      <c r="BC99" s="252"/>
      <c r="BD99" s="252"/>
      <c r="BE99" s="244"/>
      <c r="BF99" s="244"/>
      <c r="BG99" s="244"/>
      <c r="BH99" s="244"/>
      <c r="BI99" s="244"/>
      <c r="BJ99" s="244"/>
      <c r="BK99" s="244"/>
      <c r="BL99" s="244"/>
      <c r="BM99" s="244"/>
      <c r="BN99" s="244"/>
      <c r="BO99" s="244"/>
      <c r="BP99" s="244"/>
      <c r="BQ99" s="241">
        <v>93</v>
      </c>
      <c r="BR99" s="246"/>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225"/>
    </row>
    <row r="100" spans="1:131" s="226" customFormat="1" ht="26.25" hidden="1" customHeight="1" x14ac:dyDescent="0.15">
      <c r="A100" s="249"/>
      <c r="B100" s="250"/>
      <c r="C100" s="250"/>
      <c r="D100" s="250"/>
      <c r="E100" s="250"/>
      <c r="F100" s="250"/>
      <c r="G100" s="250"/>
      <c r="H100" s="250"/>
      <c r="I100" s="250"/>
      <c r="J100" s="250"/>
      <c r="K100" s="250"/>
      <c r="L100" s="250"/>
      <c r="M100" s="250"/>
      <c r="N100" s="250"/>
      <c r="O100" s="250"/>
      <c r="P100" s="250"/>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2"/>
      <c r="BA100" s="252"/>
      <c r="BB100" s="252"/>
      <c r="BC100" s="252"/>
      <c r="BD100" s="252"/>
      <c r="BE100" s="244"/>
      <c r="BF100" s="244"/>
      <c r="BG100" s="244"/>
      <c r="BH100" s="244"/>
      <c r="BI100" s="244"/>
      <c r="BJ100" s="244"/>
      <c r="BK100" s="244"/>
      <c r="BL100" s="244"/>
      <c r="BM100" s="244"/>
      <c r="BN100" s="244"/>
      <c r="BO100" s="244"/>
      <c r="BP100" s="244"/>
      <c r="BQ100" s="241">
        <v>94</v>
      </c>
      <c r="BR100" s="246"/>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225"/>
    </row>
    <row r="101" spans="1:131" s="226" customFormat="1" ht="26.25" hidden="1" customHeight="1" x14ac:dyDescent="0.15">
      <c r="A101" s="249"/>
      <c r="B101" s="250"/>
      <c r="C101" s="250"/>
      <c r="D101" s="250"/>
      <c r="E101" s="250"/>
      <c r="F101" s="250"/>
      <c r="G101" s="250"/>
      <c r="H101" s="250"/>
      <c r="I101" s="250"/>
      <c r="J101" s="250"/>
      <c r="K101" s="250"/>
      <c r="L101" s="250"/>
      <c r="M101" s="250"/>
      <c r="N101" s="250"/>
      <c r="O101" s="250"/>
      <c r="P101" s="250"/>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2"/>
      <c r="BA101" s="252"/>
      <c r="BB101" s="252"/>
      <c r="BC101" s="252"/>
      <c r="BD101" s="252"/>
      <c r="BE101" s="244"/>
      <c r="BF101" s="244"/>
      <c r="BG101" s="244"/>
      <c r="BH101" s="244"/>
      <c r="BI101" s="244"/>
      <c r="BJ101" s="244"/>
      <c r="BK101" s="244"/>
      <c r="BL101" s="244"/>
      <c r="BM101" s="244"/>
      <c r="BN101" s="244"/>
      <c r="BO101" s="244"/>
      <c r="BP101" s="244"/>
      <c r="BQ101" s="241">
        <v>95</v>
      </c>
      <c r="BR101" s="246"/>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225"/>
    </row>
    <row r="102" spans="1:131" s="226" customFormat="1" ht="26.25" customHeight="1" thickBot="1" x14ac:dyDescent="0.2">
      <c r="A102" s="249"/>
      <c r="B102" s="250"/>
      <c r="C102" s="250"/>
      <c r="D102" s="250"/>
      <c r="E102" s="250"/>
      <c r="F102" s="250"/>
      <c r="G102" s="250"/>
      <c r="H102" s="250"/>
      <c r="I102" s="250"/>
      <c r="J102" s="250"/>
      <c r="K102" s="250"/>
      <c r="L102" s="250"/>
      <c r="M102" s="250"/>
      <c r="N102" s="250"/>
      <c r="O102" s="250"/>
      <c r="P102" s="250"/>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2"/>
      <c r="BA102" s="252"/>
      <c r="BB102" s="252"/>
      <c r="BC102" s="252"/>
      <c r="BD102" s="252"/>
      <c r="BE102" s="244"/>
      <c r="BF102" s="244"/>
      <c r="BG102" s="244"/>
      <c r="BH102" s="244"/>
      <c r="BI102" s="244"/>
      <c r="BJ102" s="244"/>
      <c r="BK102" s="244"/>
      <c r="BL102" s="244"/>
      <c r="BM102" s="244"/>
      <c r="BN102" s="244"/>
      <c r="BO102" s="244"/>
      <c r="BP102" s="244"/>
      <c r="BQ102" s="243" t="s">
        <v>378</v>
      </c>
      <c r="BR102" s="813" t="s">
        <v>407</v>
      </c>
      <c r="BS102" s="814"/>
      <c r="BT102" s="814"/>
      <c r="BU102" s="814"/>
      <c r="BV102" s="814"/>
      <c r="BW102" s="814"/>
      <c r="BX102" s="814"/>
      <c r="BY102" s="814"/>
      <c r="BZ102" s="814"/>
      <c r="CA102" s="814"/>
      <c r="CB102" s="814"/>
      <c r="CC102" s="814"/>
      <c r="CD102" s="814"/>
      <c r="CE102" s="814"/>
      <c r="CF102" s="814"/>
      <c r="CG102" s="815"/>
      <c r="CH102" s="912"/>
      <c r="CI102" s="913"/>
      <c r="CJ102" s="913"/>
      <c r="CK102" s="913"/>
      <c r="CL102" s="914"/>
      <c r="CM102" s="912"/>
      <c r="CN102" s="913"/>
      <c r="CO102" s="913"/>
      <c r="CP102" s="913"/>
      <c r="CQ102" s="914"/>
      <c r="CR102" s="915">
        <v>27</v>
      </c>
      <c r="CS102" s="873"/>
      <c r="CT102" s="873"/>
      <c r="CU102" s="873"/>
      <c r="CV102" s="916"/>
      <c r="CW102" s="915" t="s">
        <v>566</v>
      </c>
      <c r="CX102" s="873"/>
      <c r="CY102" s="873"/>
      <c r="CZ102" s="873"/>
      <c r="DA102" s="916"/>
      <c r="DB102" s="915" t="s">
        <v>567</v>
      </c>
      <c r="DC102" s="873"/>
      <c r="DD102" s="873"/>
      <c r="DE102" s="873"/>
      <c r="DF102" s="916"/>
      <c r="DG102" s="915" t="s">
        <v>566</v>
      </c>
      <c r="DH102" s="873"/>
      <c r="DI102" s="873"/>
      <c r="DJ102" s="873"/>
      <c r="DK102" s="916"/>
      <c r="DL102" s="915" t="s">
        <v>566</v>
      </c>
      <c r="DM102" s="873"/>
      <c r="DN102" s="873"/>
      <c r="DO102" s="873"/>
      <c r="DP102" s="916"/>
      <c r="DQ102" s="915" t="s">
        <v>566</v>
      </c>
      <c r="DR102" s="873"/>
      <c r="DS102" s="873"/>
      <c r="DT102" s="873"/>
      <c r="DU102" s="916"/>
      <c r="DV102" s="939"/>
      <c r="DW102" s="940"/>
      <c r="DX102" s="940"/>
      <c r="DY102" s="940"/>
      <c r="DZ102" s="941"/>
      <c r="EA102" s="225"/>
    </row>
    <row r="103" spans="1:131" s="226" customFormat="1" ht="26.25" customHeight="1" x14ac:dyDescent="0.15">
      <c r="A103" s="249"/>
      <c r="B103" s="250"/>
      <c r="C103" s="250"/>
      <c r="D103" s="250"/>
      <c r="E103" s="250"/>
      <c r="F103" s="250"/>
      <c r="G103" s="250"/>
      <c r="H103" s="250"/>
      <c r="I103" s="250"/>
      <c r="J103" s="250"/>
      <c r="K103" s="250"/>
      <c r="L103" s="250"/>
      <c r="M103" s="250"/>
      <c r="N103" s="250"/>
      <c r="O103" s="250"/>
      <c r="P103" s="250"/>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2"/>
      <c r="BA103" s="252"/>
      <c r="BB103" s="252"/>
      <c r="BC103" s="252"/>
      <c r="BD103" s="252"/>
      <c r="BE103" s="244"/>
      <c r="BF103" s="244"/>
      <c r="BG103" s="244"/>
      <c r="BH103" s="244"/>
      <c r="BI103" s="244"/>
      <c r="BJ103" s="244"/>
      <c r="BK103" s="244"/>
      <c r="BL103" s="244"/>
      <c r="BM103" s="244"/>
      <c r="BN103" s="244"/>
      <c r="BO103" s="244"/>
      <c r="BP103" s="244"/>
      <c r="BQ103" s="942" t="s">
        <v>408</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5"/>
    </row>
    <row r="104" spans="1:131" s="226" customFormat="1" ht="26.25" customHeight="1" x14ac:dyDescent="0.15">
      <c r="A104" s="249"/>
      <c r="B104" s="250"/>
      <c r="C104" s="250"/>
      <c r="D104" s="250"/>
      <c r="E104" s="250"/>
      <c r="F104" s="250"/>
      <c r="G104" s="250"/>
      <c r="H104" s="250"/>
      <c r="I104" s="250"/>
      <c r="J104" s="250"/>
      <c r="K104" s="250"/>
      <c r="L104" s="250"/>
      <c r="M104" s="250"/>
      <c r="N104" s="250"/>
      <c r="O104" s="250"/>
      <c r="P104" s="250"/>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2"/>
      <c r="BA104" s="252"/>
      <c r="BB104" s="252"/>
      <c r="BC104" s="252"/>
      <c r="BD104" s="252"/>
      <c r="BE104" s="244"/>
      <c r="BF104" s="244"/>
      <c r="BG104" s="244"/>
      <c r="BH104" s="244"/>
      <c r="BI104" s="244"/>
      <c r="BJ104" s="244"/>
      <c r="BK104" s="244"/>
      <c r="BL104" s="244"/>
      <c r="BM104" s="244"/>
      <c r="BN104" s="244"/>
      <c r="BO104" s="244"/>
      <c r="BP104" s="244"/>
      <c r="BQ104" s="943" t="s">
        <v>409</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5"/>
    </row>
    <row r="105" spans="1:131" s="226" customFormat="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25"/>
    </row>
    <row r="106" spans="1:131" s="226" customFormat="1" ht="11.25" customHeight="1" x14ac:dyDescent="0.15">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25"/>
    </row>
    <row r="107" spans="1:131" s="225" customFormat="1" ht="26.25" customHeight="1" thickBot="1" x14ac:dyDescent="0.2">
      <c r="A107" s="254" t="s">
        <v>410</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4" t="s">
        <v>411</v>
      </c>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5"/>
      <c r="DL107" s="255"/>
      <c r="DM107" s="255"/>
      <c r="DN107" s="255"/>
      <c r="DO107" s="255"/>
      <c r="DP107" s="255"/>
      <c r="DQ107" s="255"/>
      <c r="DR107" s="255"/>
      <c r="DS107" s="255"/>
      <c r="DT107" s="255"/>
      <c r="DU107" s="255"/>
      <c r="DV107" s="255"/>
      <c r="DW107" s="255"/>
      <c r="DX107" s="255"/>
      <c r="DY107" s="255"/>
      <c r="DZ107" s="255"/>
    </row>
    <row r="108" spans="1:131" s="225" customFormat="1" ht="26.25" customHeight="1" x14ac:dyDescent="0.15">
      <c r="A108" s="944" t="s">
        <v>412</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413</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5" customFormat="1" ht="26.25" customHeight="1" x14ac:dyDescent="0.15">
      <c r="A109" s="937" t="s">
        <v>414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415</v>
      </c>
      <c r="AB109" s="918"/>
      <c r="AC109" s="918"/>
      <c r="AD109" s="918"/>
      <c r="AE109" s="919"/>
      <c r="AF109" s="917" t="s">
        <v>298</v>
      </c>
      <c r="AG109" s="918"/>
      <c r="AH109" s="918"/>
      <c r="AI109" s="918"/>
      <c r="AJ109" s="919"/>
      <c r="AK109" s="917" t="s">
        <v>297</v>
      </c>
      <c r="AL109" s="918"/>
      <c r="AM109" s="918"/>
      <c r="AN109" s="918"/>
      <c r="AO109" s="919"/>
      <c r="AP109" s="917" t="s">
        <v>416</v>
      </c>
      <c r="AQ109" s="918"/>
      <c r="AR109" s="918"/>
      <c r="AS109" s="918"/>
      <c r="AT109" s="920"/>
      <c r="AU109" s="937" t="s">
        <v>414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415</v>
      </c>
      <c r="BR109" s="918"/>
      <c r="BS109" s="918"/>
      <c r="BT109" s="918"/>
      <c r="BU109" s="919"/>
      <c r="BV109" s="917" t="s">
        <v>298</v>
      </c>
      <c r="BW109" s="918"/>
      <c r="BX109" s="918"/>
      <c r="BY109" s="918"/>
      <c r="BZ109" s="919"/>
      <c r="CA109" s="917" t="s">
        <v>297</v>
      </c>
      <c r="CB109" s="918"/>
      <c r="CC109" s="918"/>
      <c r="CD109" s="918"/>
      <c r="CE109" s="919"/>
      <c r="CF109" s="938" t="s">
        <v>416</v>
      </c>
      <c r="CG109" s="938"/>
      <c r="CH109" s="938"/>
      <c r="CI109" s="938"/>
      <c r="CJ109" s="938"/>
      <c r="CK109" s="917" t="s">
        <v>417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415</v>
      </c>
      <c r="DH109" s="918"/>
      <c r="DI109" s="918"/>
      <c r="DJ109" s="918"/>
      <c r="DK109" s="919"/>
      <c r="DL109" s="917" t="s">
        <v>298</v>
      </c>
      <c r="DM109" s="918"/>
      <c r="DN109" s="918"/>
      <c r="DO109" s="918"/>
      <c r="DP109" s="919"/>
      <c r="DQ109" s="917" t="s">
        <v>297</v>
      </c>
      <c r="DR109" s="918"/>
      <c r="DS109" s="918"/>
      <c r="DT109" s="918"/>
      <c r="DU109" s="919"/>
      <c r="DV109" s="917" t="s">
        <v>416</v>
      </c>
      <c r="DW109" s="918"/>
      <c r="DX109" s="918"/>
      <c r="DY109" s="918"/>
      <c r="DZ109" s="920"/>
    </row>
    <row r="110" spans="1:131" s="225" customFormat="1" ht="26.25" customHeight="1" x14ac:dyDescent="0.15">
      <c r="A110" s="921" t="s">
        <v>418</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486217</v>
      </c>
      <c r="AB110" s="925"/>
      <c r="AC110" s="925"/>
      <c r="AD110" s="925"/>
      <c r="AE110" s="926"/>
      <c r="AF110" s="927">
        <v>520578</v>
      </c>
      <c r="AG110" s="925"/>
      <c r="AH110" s="925"/>
      <c r="AI110" s="925"/>
      <c r="AJ110" s="926"/>
      <c r="AK110" s="927">
        <v>518324</v>
      </c>
      <c r="AL110" s="925"/>
      <c r="AM110" s="925"/>
      <c r="AN110" s="925"/>
      <c r="AO110" s="926"/>
      <c r="AP110" s="928">
        <v>17.2</v>
      </c>
      <c r="AQ110" s="929"/>
      <c r="AR110" s="929"/>
      <c r="AS110" s="929"/>
      <c r="AT110" s="930"/>
      <c r="AU110" s="931" t="s">
        <v>67</v>
      </c>
      <c r="AV110" s="932"/>
      <c r="AW110" s="932"/>
      <c r="AX110" s="932"/>
      <c r="AY110" s="932"/>
      <c r="AZ110" s="973" t="s">
        <v>419</v>
      </c>
      <c r="BA110" s="922"/>
      <c r="BB110" s="922"/>
      <c r="BC110" s="922"/>
      <c r="BD110" s="922"/>
      <c r="BE110" s="922"/>
      <c r="BF110" s="922"/>
      <c r="BG110" s="922"/>
      <c r="BH110" s="922"/>
      <c r="BI110" s="922"/>
      <c r="BJ110" s="922"/>
      <c r="BK110" s="922"/>
      <c r="BL110" s="922"/>
      <c r="BM110" s="922"/>
      <c r="BN110" s="922"/>
      <c r="BO110" s="922"/>
      <c r="BP110" s="923"/>
      <c r="BQ110" s="959">
        <v>5331482</v>
      </c>
      <c r="BR110" s="960"/>
      <c r="BS110" s="960"/>
      <c r="BT110" s="960"/>
      <c r="BU110" s="960"/>
      <c r="BV110" s="960">
        <v>5229187</v>
      </c>
      <c r="BW110" s="960"/>
      <c r="BX110" s="960"/>
      <c r="BY110" s="960"/>
      <c r="BZ110" s="960"/>
      <c r="CA110" s="960">
        <v>5327990</v>
      </c>
      <c r="CB110" s="960"/>
      <c r="CC110" s="960"/>
      <c r="CD110" s="960"/>
      <c r="CE110" s="960"/>
      <c r="CF110" s="974">
        <v>176.5</v>
      </c>
      <c r="CG110" s="975"/>
      <c r="CH110" s="975"/>
      <c r="CI110" s="975"/>
      <c r="CJ110" s="975"/>
      <c r="CK110" s="976" t="s">
        <v>420</v>
      </c>
      <c r="CL110" s="977"/>
      <c r="CM110" s="956" t="s">
        <v>421</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133</v>
      </c>
      <c r="DH110" s="960"/>
      <c r="DI110" s="960"/>
      <c r="DJ110" s="960"/>
      <c r="DK110" s="960"/>
      <c r="DL110" s="960" t="s">
        <v>422</v>
      </c>
      <c r="DM110" s="960"/>
      <c r="DN110" s="960"/>
      <c r="DO110" s="960"/>
      <c r="DP110" s="960"/>
      <c r="DQ110" s="960" t="s">
        <v>133</v>
      </c>
      <c r="DR110" s="960"/>
      <c r="DS110" s="960"/>
      <c r="DT110" s="960"/>
      <c r="DU110" s="960"/>
      <c r="DV110" s="961" t="s">
        <v>422</v>
      </c>
      <c r="DW110" s="961"/>
      <c r="DX110" s="961"/>
      <c r="DY110" s="961"/>
      <c r="DZ110" s="962"/>
    </row>
    <row r="111" spans="1:131" s="225" customFormat="1" ht="26.25" customHeight="1" x14ac:dyDescent="0.15">
      <c r="A111" s="963" t="s">
        <v>423</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133</v>
      </c>
      <c r="AB111" s="967"/>
      <c r="AC111" s="967"/>
      <c r="AD111" s="967"/>
      <c r="AE111" s="968"/>
      <c r="AF111" s="969" t="s">
        <v>422</v>
      </c>
      <c r="AG111" s="967"/>
      <c r="AH111" s="967"/>
      <c r="AI111" s="967"/>
      <c r="AJ111" s="968"/>
      <c r="AK111" s="969" t="s">
        <v>422</v>
      </c>
      <c r="AL111" s="967"/>
      <c r="AM111" s="967"/>
      <c r="AN111" s="967"/>
      <c r="AO111" s="968"/>
      <c r="AP111" s="970" t="s">
        <v>133</v>
      </c>
      <c r="AQ111" s="971"/>
      <c r="AR111" s="971"/>
      <c r="AS111" s="971"/>
      <c r="AT111" s="972"/>
      <c r="AU111" s="933"/>
      <c r="AV111" s="934"/>
      <c r="AW111" s="934"/>
      <c r="AX111" s="934"/>
      <c r="AY111" s="934"/>
      <c r="AZ111" s="982" t="s">
        <v>424</v>
      </c>
      <c r="BA111" s="983"/>
      <c r="BB111" s="983"/>
      <c r="BC111" s="983"/>
      <c r="BD111" s="983"/>
      <c r="BE111" s="983"/>
      <c r="BF111" s="983"/>
      <c r="BG111" s="983"/>
      <c r="BH111" s="983"/>
      <c r="BI111" s="983"/>
      <c r="BJ111" s="983"/>
      <c r="BK111" s="983"/>
      <c r="BL111" s="983"/>
      <c r="BM111" s="983"/>
      <c r="BN111" s="983"/>
      <c r="BO111" s="983"/>
      <c r="BP111" s="984"/>
      <c r="BQ111" s="952">
        <v>46870</v>
      </c>
      <c r="BR111" s="953"/>
      <c r="BS111" s="953"/>
      <c r="BT111" s="953"/>
      <c r="BU111" s="953"/>
      <c r="BV111" s="953">
        <v>34231</v>
      </c>
      <c r="BW111" s="953"/>
      <c r="BX111" s="953"/>
      <c r="BY111" s="953"/>
      <c r="BZ111" s="953"/>
      <c r="CA111" s="953">
        <v>31967</v>
      </c>
      <c r="CB111" s="953"/>
      <c r="CC111" s="953"/>
      <c r="CD111" s="953"/>
      <c r="CE111" s="953"/>
      <c r="CF111" s="947">
        <v>1.1000000000000001</v>
      </c>
      <c r="CG111" s="948"/>
      <c r="CH111" s="948"/>
      <c r="CI111" s="948"/>
      <c r="CJ111" s="948"/>
      <c r="CK111" s="978"/>
      <c r="CL111" s="979"/>
      <c r="CM111" s="949" t="s">
        <v>425</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133</v>
      </c>
      <c r="DH111" s="953"/>
      <c r="DI111" s="953"/>
      <c r="DJ111" s="953"/>
      <c r="DK111" s="953"/>
      <c r="DL111" s="953" t="s">
        <v>422</v>
      </c>
      <c r="DM111" s="953"/>
      <c r="DN111" s="953"/>
      <c r="DO111" s="953"/>
      <c r="DP111" s="953"/>
      <c r="DQ111" s="953" t="s">
        <v>133</v>
      </c>
      <c r="DR111" s="953"/>
      <c r="DS111" s="953"/>
      <c r="DT111" s="953"/>
      <c r="DU111" s="953"/>
      <c r="DV111" s="954" t="s">
        <v>133</v>
      </c>
      <c r="DW111" s="954"/>
      <c r="DX111" s="954"/>
      <c r="DY111" s="954"/>
      <c r="DZ111" s="955"/>
    </row>
    <row r="112" spans="1:131" s="225" customFormat="1" ht="26.25" customHeight="1" x14ac:dyDescent="0.15">
      <c r="A112" s="985" t="s">
        <v>426</v>
      </c>
      <c r="B112" s="986"/>
      <c r="C112" s="983" t="s">
        <v>427</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422</v>
      </c>
      <c r="AB112" s="992"/>
      <c r="AC112" s="992"/>
      <c r="AD112" s="992"/>
      <c r="AE112" s="993"/>
      <c r="AF112" s="994" t="s">
        <v>422</v>
      </c>
      <c r="AG112" s="992"/>
      <c r="AH112" s="992"/>
      <c r="AI112" s="992"/>
      <c r="AJ112" s="993"/>
      <c r="AK112" s="994" t="s">
        <v>133</v>
      </c>
      <c r="AL112" s="992"/>
      <c r="AM112" s="992"/>
      <c r="AN112" s="992"/>
      <c r="AO112" s="993"/>
      <c r="AP112" s="995" t="s">
        <v>133</v>
      </c>
      <c r="AQ112" s="996"/>
      <c r="AR112" s="996"/>
      <c r="AS112" s="996"/>
      <c r="AT112" s="997"/>
      <c r="AU112" s="933"/>
      <c r="AV112" s="934"/>
      <c r="AW112" s="934"/>
      <c r="AX112" s="934"/>
      <c r="AY112" s="934"/>
      <c r="AZ112" s="982" t="s">
        <v>428</v>
      </c>
      <c r="BA112" s="983"/>
      <c r="BB112" s="983"/>
      <c r="BC112" s="983"/>
      <c r="BD112" s="983"/>
      <c r="BE112" s="983"/>
      <c r="BF112" s="983"/>
      <c r="BG112" s="983"/>
      <c r="BH112" s="983"/>
      <c r="BI112" s="983"/>
      <c r="BJ112" s="983"/>
      <c r="BK112" s="983"/>
      <c r="BL112" s="983"/>
      <c r="BM112" s="983"/>
      <c r="BN112" s="983"/>
      <c r="BO112" s="983"/>
      <c r="BP112" s="984"/>
      <c r="BQ112" s="952">
        <v>1127783</v>
      </c>
      <c r="BR112" s="953"/>
      <c r="BS112" s="953"/>
      <c r="BT112" s="953"/>
      <c r="BU112" s="953"/>
      <c r="BV112" s="953">
        <v>1043522</v>
      </c>
      <c r="BW112" s="953"/>
      <c r="BX112" s="953"/>
      <c r="BY112" s="953"/>
      <c r="BZ112" s="953"/>
      <c r="CA112" s="953">
        <v>971991</v>
      </c>
      <c r="CB112" s="953"/>
      <c r="CC112" s="953"/>
      <c r="CD112" s="953"/>
      <c r="CE112" s="953"/>
      <c r="CF112" s="947">
        <v>32.200000000000003</v>
      </c>
      <c r="CG112" s="948"/>
      <c r="CH112" s="948"/>
      <c r="CI112" s="948"/>
      <c r="CJ112" s="948"/>
      <c r="CK112" s="978"/>
      <c r="CL112" s="979"/>
      <c r="CM112" s="949" t="s">
        <v>429</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422</v>
      </c>
      <c r="DH112" s="953"/>
      <c r="DI112" s="953"/>
      <c r="DJ112" s="953"/>
      <c r="DK112" s="953"/>
      <c r="DL112" s="953" t="s">
        <v>133</v>
      </c>
      <c r="DM112" s="953"/>
      <c r="DN112" s="953"/>
      <c r="DO112" s="953"/>
      <c r="DP112" s="953"/>
      <c r="DQ112" s="953" t="s">
        <v>422</v>
      </c>
      <c r="DR112" s="953"/>
      <c r="DS112" s="953"/>
      <c r="DT112" s="953"/>
      <c r="DU112" s="953"/>
      <c r="DV112" s="954" t="s">
        <v>133</v>
      </c>
      <c r="DW112" s="954"/>
      <c r="DX112" s="954"/>
      <c r="DY112" s="954"/>
      <c r="DZ112" s="955"/>
    </row>
    <row r="113" spans="1:130" s="225" customFormat="1" ht="26.25" customHeight="1" x14ac:dyDescent="0.15">
      <c r="A113" s="987"/>
      <c r="B113" s="988"/>
      <c r="C113" s="983" t="s">
        <v>430</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167223</v>
      </c>
      <c r="AB113" s="967"/>
      <c r="AC113" s="967"/>
      <c r="AD113" s="967"/>
      <c r="AE113" s="968"/>
      <c r="AF113" s="969">
        <v>158922</v>
      </c>
      <c r="AG113" s="967"/>
      <c r="AH113" s="967"/>
      <c r="AI113" s="967"/>
      <c r="AJ113" s="968"/>
      <c r="AK113" s="969">
        <v>148173</v>
      </c>
      <c r="AL113" s="967"/>
      <c r="AM113" s="967"/>
      <c r="AN113" s="967"/>
      <c r="AO113" s="968"/>
      <c r="AP113" s="970">
        <v>4.9000000000000004</v>
      </c>
      <c r="AQ113" s="971"/>
      <c r="AR113" s="971"/>
      <c r="AS113" s="971"/>
      <c r="AT113" s="972"/>
      <c r="AU113" s="933"/>
      <c r="AV113" s="934"/>
      <c r="AW113" s="934"/>
      <c r="AX113" s="934"/>
      <c r="AY113" s="934"/>
      <c r="AZ113" s="982" t="s">
        <v>431</v>
      </c>
      <c r="BA113" s="983"/>
      <c r="BB113" s="983"/>
      <c r="BC113" s="983"/>
      <c r="BD113" s="983"/>
      <c r="BE113" s="983"/>
      <c r="BF113" s="983"/>
      <c r="BG113" s="983"/>
      <c r="BH113" s="983"/>
      <c r="BI113" s="983"/>
      <c r="BJ113" s="983"/>
      <c r="BK113" s="983"/>
      <c r="BL113" s="983"/>
      <c r="BM113" s="983"/>
      <c r="BN113" s="983"/>
      <c r="BO113" s="983"/>
      <c r="BP113" s="984"/>
      <c r="BQ113" s="952">
        <v>21273</v>
      </c>
      <c r="BR113" s="953"/>
      <c r="BS113" s="953"/>
      <c r="BT113" s="953"/>
      <c r="BU113" s="953"/>
      <c r="BV113" s="953">
        <v>11293</v>
      </c>
      <c r="BW113" s="953"/>
      <c r="BX113" s="953"/>
      <c r="BY113" s="953"/>
      <c r="BZ113" s="953"/>
      <c r="CA113" s="953">
        <v>1968</v>
      </c>
      <c r="CB113" s="953"/>
      <c r="CC113" s="953"/>
      <c r="CD113" s="953"/>
      <c r="CE113" s="953"/>
      <c r="CF113" s="947">
        <v>0.1</v>
      </c>
      <c r="CG113" s="948"/>
      <c r="CH113" s="948"/>
      <c r="CI113" s="948"/>
      <c r="CJ113" s="948"/>
      <c r="CK113" s="978"/>
      <c r="CL113" s="979"/>
      <c r="CM113" s="949" t="s">
        <v>432</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133</v>
      </c>
      <c r="DH113" s="992"/>
      <c r="DI113" s="992"/>
      <c r="DJ113" s="992"/>
      <c r="DK113" s="993"/>
      <c r="DL113" s="994" t="s">
        <v>133</v>
      </c>
      <c r="DM113" s="992"/>
      <c r="DN113" s="992"/>
      <c r="DO113" s="992"/>
      <c r="DP113" s="993"/>
      <c r="DQ113" s="994" t="s">
        <v>133</v>
      </c>
      <c r="DR113" s="992"/>
      <c r="DS113" s="992"/>
      <c r="DT113" s="992"/>
      <c r="DU113" s="993"/>
      <c r="DV113" s="995" t="s">
        <v>133</v>
      </c>
      <c r="DW113" s="996"/>
      <c r="DX113" s="996"/>
      <c r="DY113" s="996"/>
      <c r="DZ113" s="997"/>
    </row>
    <row r="114" spans="1:130" s="225" customFormat="1" ht="26.25" customHeight="1" x14ac:dyDescent="0.15">
      <c r="A114" s="987"/>
      <c r="B114" s="988"/>
      <c r="C114" s="983" t="s">
        <v>433</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9649</v>
      </c>
      <c r="AB114" s="992"/>
      <c r="AC114" s="992"/>
      <c r="AD114" s="992"/>
      <c r="AE114" s="993"/>
      <c r="AF114" s="994">
        <v>9715</v>
      </c>
      <c r="AG114" s="992"/>
      <c r="AH114" s="992"/>
      <c r="AI114" s="992"/>
      <c r="AJ114" s="993"/>
      <c r="AK114" s="994">
        <v>9378</v>
      </c>
      <c r="AL114" s="992"/>
      <c r="AM114" s="992"/>
      <c r="AN114" s="992"/>
      <c r="AO114" s="993"/>
      <c r="AP114" s="995">
        <v>0.3</v>
      </c>
      <c r="AQ114" s="996"/>
      <c r="AR114" s="996"/>
      <c r="AS114" s="996"/>
      <c r="AT114" s="997"/>
      <c r="AU114" s="933"/>
      <c r="AV114" s="934"/>
      <c r="AW114" s="934"/>
      <c r="AX114" s="934"/>
      <c r="AY114" s="934"/>
      <c r="AZ114" s="982" t="s">
        <v>434</v>
      </c>
      <c r="BA114" s="983"/>
      <c r="BB114" s="983"/>
      <c r="BC114" s="983"/>
      <c r="BD114" s="983"/>
      <c r="BE114" s="983"/>
      <c r="BF114" s="983"/>
      <c r="BG114" s="983"/>
      <c r="BH114" s="983"/>
      <c r="BI114" s="983"/>
      <c r="BJ114" s="983"/>
      <c r="BK114" s="983"/>
      <c r="BL114" s="983"/>
      <c r="BM114" s="983"/>
      <c r="BN114" s="983"/>
      <c r="BO114" s="983"/>
      <c r="BP114" s="984"/>
      <c r="BQ114" s="952">
        <v>1036832</v>
      </c>
      <c r="BR114" s="953"/>
      <c r="BS114" s="953"/>
      <c r="BT114" s="953"/>
      <c r="BU114" s="953"/>
      <c r="BV114" s="953">
        <v>1026827</v>
      </c>
      <c r="BW114" s="953"/>
      <c r="BX114" s="953"/>
      <c r="BY114" s="953"/>
      <c r="BZ114" s="953"/>
      <c r="CA114" s="953">
        <v>997133</v>
      </c>
      <c r="CB114" s="953"/>
      <c r="CC114" s="953"/>
      <c r="CD114" s="953"/>
      <c r="CE114" s="953"/>
      <c r="CF114" s="947">
        <v>33</v>
      </c>
      <c r="CG114" s="948"/>
      <c r="CH114" s="948"/>
      <c r="CI114" s="948"/>
      <c r="CJ114" s="948"/>
      <c r="CK114" s="978"/>
      <c r="CL114" s="979"/>
      <c r="CM114" s="949" t="s">
        <v>435</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133</v>
      </c>
      <c r="DH114" s="992"/>
      <c r="DI114" s="992"/>
      <c r="DJ114" s="992"/>
      <c r="DK114" s="993"/>
      <c r="DL114" s="994" t="s">
        <v>422</v>
      </c>
      <c r="DM114" s="992"/>
      <c r="DN114" s="992"/>
      <c r="DO114" s="992"/>
      <c r="DP114" s="993"/>
      <c r="DQ114" s="994" t="s">
        <v>422</v>
      </c>
      <c r="DR114" s="992"/>
      <c r="DS114" s="992"/>
      <c r="DT114" s="992"/>
      <c r="DU114" s="993"/>
      <c r="DV114" s="995" t="s">
        <v>133</v>
      </c>
      <c r="DW114" s="996"/>
      <c r="DX114" s="996"/>
      <c r="DY114" s="996"/>
      <c r="DZ114" s="997"/>
    </row>
    <row r="115" spans="1:130" s="225" customFormat="1" ht="26.25" customHeight="1" x14ac:dyDescent="0.15">
      <c r="A115" s="987"/>
      <c r="B115" s="988"/>
      <c r="C115" s="983" t="s">
        <v>436</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13078</v>
      </c>
      <c r="AB115" s="967"/>
      <c r="AC115" s="967"/>
      <c r="AD115" s="967"/>
      <c r="AE115" s="968"/>
      <c r="AF115" s="969">
        <v>1113</v>
      </c>
      <c r="AG115" s="967"/>
      <c r="AH115" s="967"/>
      <c r="AI115" s="967"/>
      <c r="AJ115" s="968"/>
      <c r="AK115" s="969">
        <v>1033</v>
      </c>
      <c r="AL115" s="967"/>
      <c r="AM115" s="967"/>
      <c r="AN115" s="967"/>
      <c r="AO115" s="968"/>
      <c r="AP115" s="970">
        <v>0</v>
      </c>
      <c r="AQ115" s="971"/>
      <c r="AR115" s="971"/>
      <c r="AS115" s="971"/>
      <c r="AT115" s="972"/>
      <c r="AU115" s="933"/>
      <c r="AV115" s="934"/>
      <c r="AW115" s="934"/>
      <c r="AX115" s="934"/>
      <c r="AY115" s="934"/>
      <c r="AZ115" s="982" t="s">
        <v>437</v>
      </c>
      <c r="BA115" s="983"/>
      <c r="BB115" s="983"/>
      <c r="BC115" s="983"/>
      <c r="BD115" s="983"/>
      <c r="BE115" s="983"/>
      <c r="BF115" s="983"/>
      <c r="BG115" s="983"/>
      <c r="BH115" s="983"/>
      <c r="BI115" s="983"/>
      <c r="BJ115" s="983"/>
      <c r="BK115" s="983"/>
      <c r="BL115" s="983"/>
      <c r="BM115" s="983"/>
      <c r="BN115" s="983"/>
      <c r="BO115" s="983"/>
      <c r="BP115" s="984"/>
      <c r="BQ115" s="952" t="s">
        <v>133</v>
      </c>
      <c r="BR115" s="953"/>
      <c r="BS115" s="953"/>
      <c r="BT115" s="953"/>
      <c r="BU115" s="953"/>
      <c r="BV115" s="953" t="s">
        <v>133</v>
      </c>
      <c r="BW115" s="953"/>
      <c r="BX115" s="953"/>
      <c r="BY115" s="953"/>
      <c r="BZ115" s="953"/>
      <c r="CA115" s="953" t="s">
        <v>133</v>
      </c>
      <c r="CB115" s="953"/>
      <c r="CC115" s="953"/>
      <c r="CD115" s="953"/>
      <c r="CE115" s="953"/>
      <c r="CF115" s="947" t="s">
        <v>133</v>
      </c>
      <c r="CG115" s="948"/>
      <c r="CH115" s="948"/>
      <c r="CI115" s="948"/>
      <c r="CJ115" s="948"/>
      <c r="CK115" s="978"/>
      <c r="CL115" s="979"/>
      <c r="CM115" s="982" t="s">
        <v>438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439</v>
      </c>
      <c r="DH115" s="992"/>
      <c r="DI115" s="992"/>
      <c r="DJ115" s="992"/>
      <c r="DK115" s="993"/>
      <c r="DL115" s="994" t="s">
        <v>133</v>
      </c>
      <c r="DM115" s="992"/>
      <c r="DN115" s="992"/>
      <c r="DO115" s="992"/>
      <c r="DP115" s="993"/>
      <c r="DQ115" s="994" t="s">
        <v>422</v>
      </c>
      <c r="DR115" s="992"/>
      <c r="DS115" s="992"/>
      <c r="DT115" s="992"/>
      <c r="DU115" s="993"/>
      <c r="DV115" s="995" t="s">
        <v>133</v>
      </c>
      <c r="DW115" s="996"/>
      <c r="DX115" s="996"/>
      <c r="DY115" s="996"/>
      <c r="DZ115" s="997"/>
    </row>
    <row r="116" spans="1:130" s="225" customFormat="1" ht="26.25" customHeight="1" x14ac:dyDescent="0.15">
      <c r="A116" s="989"/>
      <c r="B116" s="990"/>
      <c r="C116" s="998" t="s">
        <v>440</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422</v>
      </c>
      <c r="AB116" s="992"/>
      <c r="AC116" s="992"/>
      <c r="AD116" s="992"/>
      <c r="AE116" s="993"/>
      <c r="AF116" s="994">
        <v>35</v>
      </c>
      <c r="AG116" s="992"/>
      <c r="AH116" s="992"/>
      <c r="AI116" s="992"/>
      <c r="AJ116" s="993"/>
      <c r="AK116" s="994">
        <v>76</v>
      </c>
      <c r="AL116" s="992"/>
      <c r="AM116" s="992"/>
      <c r="AN116" s="992"/>
      <c r="AO116" s="993"/>
      <c r="AP116" s="995">
        <v>0</v>
      </c>
      <c r="AQ116" s="996"/>
      <c r="AR116" s="996"/>
      <c r="AS116" s="996"/>
      <c r="AT116" s="997"/>
      <c r="AU116" s="933"/>
      <c r="AV116" s="934"/>
      <c r="AW116" s="934"/>
      <c r="AX116" s="934"/>
      <c r="AY116" s="934"/>
      <c r="AZ116" s="1000" t="s">
        <v>441</v>
      </c>
      <c r="BA116" s="1001"/>
      <c r="BB116" s="1001"/>
      <c r="BC116" s="1001"/>
      <c r="BD116" s="1001"/>
      <c r="BE116" s="1001"/>
      <c r="BF116" s="1001"/>
      <c r="BG116" s="1001"/>
      <c r="BH116" s="1001"/>
      <c r="BI116" s="1001"/>
      <c r="BJ116" s="1001"/>
      <c r="BK116" s="1001"/>
      <c r="BL116" s="1001"/>
      <c r="BM116" s="1001"/>
      <c r="BN116" s="1001"/>
      <c r="BO116" s="1001"/>
      <c r="BP116" s="1002"/>
      <c r="BQ116" s="952" t="s">
        <v>133</v>
      </c>
      <c r="BR116" s="953"/>
      <c r="BS116" s="953"/>
      <c r="BT116" s="953"/>
      <c r="BU116" s="953"/>
      <c r="BV116" s="953" t="s">
        <v>133</v>
      </c>
      <c r="BW116" s="953"/>
      <c r="BX116" s="953"/>
      <c r="BY116" s="953"/>
      <c r="BZ116" s="953"/>
      <c r="CA116" s="953" t="s">
        <v>133</v>
      </c>
      <c r="CB116" s="953"/>
      <c r="CC116" s="953"/>
      <c r="CD116" s="953"/>
      <c r="CE116" s="953"/>
      <c r="CF116" s="947" t="s">
        <v>133</v>
      </c>
      <c r="CG116" s="948"/>
      <c r="CH116" s="948"/>
      <c r="CI116" s="948"/>
      <c r="CJ116" s="948"/>
      <c r="CK116" s="978"/>
      <c r="CL116" s="979"/>
      <c r="CM116" s="949" t="s">
        <v>442</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133</v>
      </c>
      <c r="DH116" s="992"/>
      <c r="DI116" s="992"/>
      <c r="DJ116" s="992"/>
      <c r="DK116" s="993"/>
      <c r="DL116" s="994" t="s">
        <v>133</v>
      </c>
      <c r="DM116" s="992"/>
      <c r="DN116" s="992"/>
      <c r="DO116" s="992"/>
      <c r="DP116" s="993"/>
      <c r="DQ116" s="994" t="s">
        <v>133</v>
      </c>
      <c r="DR116" s="992"/>
      <c r="DS116" s="992"/>
      <c r="DT116" s="992"/>
      <c r="DU116" s="993"/>
      <c r="DV116" s="995" t="s">
        <v>133</v>
      </c>
      <c r="DW116" s="996"/>
      <c r="DX116" s="996"/>
      <c r="DY116" s="996"/>
      <c r="DZ116" s="997"/>
    </row>
    <row r="117" spans="1:130" s="225" customFormat="1" ht="26.25" customHeight="1" x14ac:dyDescent="0.15">
      <c r="A117" s="937" t="s">
        <v>180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443</v>
      </c>
      <c r="Z117" s="919"/>
      <c r="AA117" s="1009">
        <v>676167</v>
      </c>
      <c r="AB117" s="1010"/>
      <c r="AC117" s="1010"/>
      <c r="AD117" s="1010"/>
      <c r="AE117" s="1011"/>
      <c r="AF117" s="1012">
        <v>690363</v>
      </c>
      <c r="AG117" s="1010"/>
      <c r="AH117" s="1010"/>
      <c r="AI117" s="1010"/>
      <c r="AJ117" s="1011"/>
      <c r="AK117" s="1012">
        <v>676984</v>
      </c>
      <c r="AL117" s="1010"/>
      <c r="AM117" s="1010"/>
      <c r="AN117" s="1010"/>
      <c r="AO117" s="1011"/>
      <c r="AP117" s="1013"/>
      <c r="AQ117" s="1014"/>
      <c r="AR117" s="1014"/>
      <c r="AS117" s="1014"/>
      <c r="AT117" s="1015"/>
      <c r="AU117" s="933"/>
      <c r="AV117" s="934"/>
      <c r="AW117" s="934"/>
      <c r="AX117" s="934"/>
      <c r="AY117" s="934"/>
      <c r="AZ117" s="1000" t="s">
        <v>444</v>
      </c>
      <c r="BA117" s="1001"/>
      <c r="BB117" s="1001"/>
      <c r="BC117" s="1001"/>
      <c r="BD117" s="1001"/>
      <c r="BE117" s="1001"/>
      <c r="BF117" s="1001"/>
      <c r="BG117" s="1001"/>
      <c r="BH117" s="1001"/>
      <c r="BI117" s="1001"/>
      <c r="BJ117" s="1001"/>
      <c r="BK117" s="1001"/>
      <c r="BL117" s="1001"/>
      <c r="BM117" s="1001"/>
      <c r="BN117" s="1001"/>
      <c r="BO117" s="1001"/>
      <c r="BP117" s="1002"/>
      <c r="BQ117" s="952" t="s">
        <v>133</v>
      </c>
      <c r="BR117" s="953"/>
      <c r="BS117" s="953"/>
      <c r="BT117" s="953"/>
      <c r="BU117" s="953"/>
      <c r="BV117" s="953" t="s">
        <v>133</v>
      </c>
      <c r="BW117" s="953"/>
      <c r="BX117" s="953"/>
      <c r="BY117" s="953"/>
      <c r="BZ117" s="953"/>
      <c r="CA117" s="953" t="s">
        <v>133</v>
      </c>
      <c r="CB117" s="953"/>
      <c r="CC117" s="953"/>
      <c r="CD117" s="953"/>
      <c r="CE117" s="953"/>
      <c r="CF117" s="947" t="s">
        <v>133</v>
      </c>
      <c r="CG117" s="948"/>
      <c r="CH117" s="948"/>
      <c r="CI117" s="948"/>
      <c r="CJ117" s="948"/>
      <c r="CK117" s="978"/>
      <c r="CL117" s="979"/>
      <c r="CM117" s="949" t="s">
        <v>445</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133</v>
      </c>
      <c r="DH117" s="992"/>
      <c r="DI117" s="992"/>
      <c r="DJ117" s="992"/>
      <c r="DK117" s="993"/>
      <c r="DL117" s="994" t="s">
        <v>133</v>
      </c>
      <c r="DM117" s="992"/>
      <c r="DN117" s="992"/>
      <c r="DO117" s="992"/>
      <c r="DP117" s="993"/>
      <c r="DQ117" s="994" t="s">
        <v>133</v>
      </c>
      <c r="DR117" s="992"/>
      <c r="DS117" s="992"/>
      <c r="DT117" s="992"/>
      <c r="DU117" s="993"/>
      <c r="DV117" s="995" t="s">
        <v>133</v>
      </c>
      <c r="DW117" s="996"/>
      <c r="DX117" s="996"/>
      <c r="DY117" s="996"/>
      <c r="DZ117" s="997"/>
    </row>
    <row r="118" spans="1:130" s="225" customFormat="1" ht="26.25" customHeight="1" x14ac:dyDescent="0.15">
      <c r="A118" s="937" t="s">
        <v>417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415</v>
      </c>
      <c r="AB118" s="918"/>
      <c r="AC118" s="918"/>
      <c r="AD118" s="918"/>
      <c r="AE118" s="919"/>
      <c r="AF118" s="917" t="s">
        <v>298</v>
      </c>
      <c r="AG118" s="918"/>
      <c r="AH118" s="918"/>
      <c r="AI118" s="918"/>
      <c r="AJ118" s="919"/>
      <c r="AK118" s="917" t="s">
        <v>297</v>
      </c>
      <c r="AL118" s="918"/>
      <c r="AM118" s="918"/>
      <c r="AN118" s="918"/>
      <c r="AO118" s="919"/>
      <c r="AP118" s="1004" t="s">
        <v>416</v>
      </c>
      <c r="AQ118" s="1005"/>
      <c r="AR118" s="1005"/>
      <c r="AS118" s="1005"/>
      <c r="AT118" s="1006"/>
      <c r="AU118" s="933"/>
      <c r="AV118" s="934"/>
      <c r="AW118" s="934"/>
      <c r="AX118" s="934"/>
      <c r="AY118" s="934"/>
      <c r="AZ118" s="1007" t="s">
        <v>446</v>
      </c>
      <c r="BA118" s="998"/>
      <c r="BB118" s="998"/>
      <c r="BC118" s="998"/>
      <c r="BD118" s="998"/>
      <c r="BE118" s="998"/>
      <c r="BF118" s="998"/>
      <c r="BG118" s="998"/>
      <c r="BH118" s="998"/>
      <c r="BI118" s="998"/>
      <c r="BJ118" s="998"/>
      <c r="BK118" s="998"/>
      <c r="BL118" s="998"/>
      <c r="BM118" s="998"/>
      <c r="BN118" s="998"/>
      <c r="BO118" s="998"/>
      <c r="BP118" s="999"/>
      <c r="BQ118" s="1030" t="s">
        <v>133</v>
      </c>
      <c r="BR118" s="1031"/>
      <c r="BS118" s="1031"/>
      <c r="BT118" s="1031"/>
      <c r="BU118" s="1031"/>
      <c r="BV118" s="1031" t="s">
        <v>422</v>
      </c>
      <c r="BW118" s="1031"/>
      <c r="BX118" s="1031"/>
      <c r="BY118" s="1031"/>
      <c r="BZ118" s="1031"/>
      <c r="CA118" s="1031" t="s">
        <v>439</v>
      </c>
      <c r="CB118" s="1031"/>
      <c r="CC118" s="1031"/>
      <c r="CD118" s="1031"/>
      <c r="CE118" s="1031"/>
      <c r="CF118" s="947" t="s">
        <v>133</v>
      </c>
      <c r="CG118" s="948"/>
      <c r="CH118" s="948"/>
      <c r="CI118" s="948"/>
      <c r="CJ118" s="948"/>
      <c r="CK118" s="978"/>
      <c r="CL118" s="979"/>
      <c r="CM118" s="949" t="s">
        <v>447</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133</v>
      </c>
      <c r="DH118" s="992"/>
      <c r="DI118" s="992"/>
      <c r="DJ118" s="992"/>
      <c r="DK118" s="993"/>
      <c r="DL118" s="994" t="s">
        <v>422</v>
      </c>
      <c r="DM118" s="992"/>
      <c r="DN118" s="992"/>
      <c r="DO118" s="992"/>
      <c r="DP118" s="993"/>
      <c r="DQ118" s="994" t="s">
        <v>133</v>
      </c>
      <c r="DR118" s="992"/>
      <c r="DS118" s="992"/>
      <c r="DT118" s="992"/>
      <c r="DU118" s="993"/>
      <c r="DV118" s="995" t="s">
        <v>422</v>
      </c>
      <c r="DW118" s="996"/>
      <c r="DX118" s="996"/>
      <c r="DY118" s="996"/>
      <c r="DZ118" s="997"/>
    </row>
    <row r="119" spans="1:130" s="225" customFormat="1" ht="26.25" customHeight="1" x14ac:dyDescent="0.15">
      <c r="A119" s="1092" t="s">
        <v>420</v>
      </c>
      <c r="B119" s="977"/>
      <c r="C119" s="956" t="s">
        <v>421</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133</v>
      </c>
      <c r="AB119" s="925"/>
      <c r="AC119" s="925"/>
      <c r="AD119" s="925"/>
      <c r="AE119" s="926"/>
      <c r="AF119" s="927" t="s">
        <v>422</v>
      </c>
      <c r="AG119" s="925"/>
      <c r="AH119" s="925"/>
      <c r="AI119" s="925"/>
      <c r="AJ119" s="926"/>
      <c r="AK119" s="927" t="s">
        <v>133</v>
      </c>
      <c r="AL119" s="925"/>
      <c r="AM119" s="925"/>
      <c r="AN119" s="925"/>
      <c r="AO119" s="926"/>
      <c r="AP119" s="928" t="s">
        <v>439</v>
      </c>
      <c r="AQ119" s="929"/>
      <c r="AR119" s="929"/>
      <c r="AS119" s="929"/>
      <c r="AT119" s="930"/>
      <c r="AU119" s="935"/>
      <c r="AV119" s="936"/>
      <c r="AW119" s="936"/>
      <c r="AX119" s="936"/>
      <c r="AY119" s="936"/>
      <c r="AZ119" s="256" t="s">
        <v>180</v>
      </c>
      <c r="BA119" s="256"/>
      <c r="BB119" s="256"/>
      <c r="BC119" s="256"/>
      <c r="BD119" s="256"/>
      <c r="BE119" s="256"/>
      <c r="BF119" s="256"/>
      <c r="BG119" s="256"/>
      <c r="BH119" s="256"/>
      <c r="BI119" s="256"/>
      <c r="BJ119" s="256"/>
      <c r="BK119" s="256"/>
      <c r="BL119" s="256"/>
      <c r="BM119" s="256"/>
      <c r="BN119" s="256"/>
      <c r="BO119" s="1008" t="s">
        <v>448</v>
      </c>
      <c r="BP119" s="1039"/>
      <c r="BQ119" s="1030">
        <v>7564240</v>
      </c>
      <c r="BR119" s="1031"/>
      <c r="BS119" s="1031"/>
      <c r="BT119" s="1031"/>
      <c r="BU119" s="1031"/>
      <c r="BV119" s="1031">
        <v>7345060</v>
      </c>
      <c r="BW119" s="1031"/>
      <c r="BX119" s="1031"/>
      <c r="BY119" s="1031"/>
      <c r="BZ119" s="1031"/>
      <c r="CA119" s="1031">
        <v>7331049</v>
      </c>
      <c r="CB119" s="1031"/>
      <c r="CC119" s="1031"/>
      <c r="CD119" s="1031"/>
      <c r="CE119" s="1031"/>
      <c r="CF119" s="1032"/>
      <c r="CG119" s="1033"/>
      <c r="CH119" s="1033"/>
      <c r="CI119" s="1033"/>
      <c r="CJ119" s="1034"/>
      <c r="CK119" s="980"/>
      <c r="CL119" s="981"/>
      <c r="CM119" s="1035" t="s">
        <v>449</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46870</v>
      </c>
      <c r="DH119" s="1017"/>
      <c r="DI119" s="1017"/>
      <c r="DJ119" s="1017"/>
      <c r="DK119" s="1018"/>
      <c r="DL119" s="1016">
        <v>34231</v>
      </c>
      <c r="DM119" s="1017"/>
      <c r="DN119" s="1017"/>
      <c r="DO119" s="1017"/>
      <c r="DP119" s="1018"/>
      <c r="DQ119" s="1016">
        <v>31967</v>
      </c>
      <c r="DR119" s="1017"/>
      <c r="DS119" s="1017"/>
      <c r="DT119" s="1017"/>
      <c r="DU119" s="1018"/>
      <c r="DV119" s="1019">
        <v>1.1000000000000001</v>
      </c>
      <c r="DW119" s="1020"/>
      <c r="DX119" s="1020"/>
      <c r="DY119" s="1020"/>
      <c r="DZ119" s="1021"/>
    </row>
    <row r="120" spans="1:130" s="225" customFormat="1" ht="26.25" customHeight="1" x14ac:dyDescent="0.15">
      <c r="A120" s="1093"/>
      <c r="B120" s="979"/>
      <c r="C120" s="949" t="s">
        <v>425</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422</v>
      </c>
      <c r="AB120" s="992"/>
      <c r="AC120" s="992"/>
      <c r="AD120" s="992"/>
      <c r="AE120" s="993"/>
      <c r="AF120" s="994" t="s">
        <v>133</v>
      </c>
      <c r="AG120" s="992"/>
      <c r="AH120" s="992"/>
      <c r="AI120" s="992"/>
      <c r="AJ120" s="993"/>
      <c r="AK120" s="994" t="s">
        <v>439</v>
      </c>
      <c r="AL120" s="992"/>
      <c r="AM120" s="992"/>
      <c r="AN120" s="992"/>
      <c r="AO120" s="993"/>
      <c r="AP120" s="995" t="s">
        <v>133</v>
      </c>
      <c r="AQ120" s="996"/>
      <c r="AR120" s="996"/>
      <c r="AS120" s="996"/>
      <c r="AT120" s="997"/>
      <c r="AU120" s="1022" t="s">
        <v>450</v>
      </c>
      <c r="AV120" s="1023"/>
      <c r="AW120" s="1023"/>
      <c r="AX120" s="1023"/>
      <c r="AY120" s="1024"/>
      <c r="AZ120" s="973" t="s">
        <v>451</v>
      </c>
      <c r="BA120" s="922"/>
      <c r="BB120" s="922"/>
      <c r="BC120" s="922"/>
      <c r="BD120" s="922"/>
      <c r="BE120" s="922"/>
      <c r="BF120" s="922"/>
      <c r="BG120" s="922"/>
      <c r="BH120" s="922"/>
      <c r="BI120" s="922"/>
      <c r="BJ120" s="922"/>
      <c r="BK120" s="922"/>
      <c r="BL120" s="922"/>
      <c r="BM120" s="922"/>
      <c r="BN120" s="922"/>
      <c r="BO120" s="922"/>
      <c r="BP120" s="923"/>
      <c r="BQ120" s="959">
        <v>3974963</v>
      </c>
      <c r="BR120" s="960"/>
      <c r="BS120" s="960"/>
      <c r="BT120" s="960"/>
      <c r="BU120" s="960"/>
      <c r="BV120" s="960">
        <v>4139464</v>
      </c>
      <c r="BW120" s="960"/>
      <c r="BX120" s="960"/>
      <c r="BY120" s="960"/>
      <c r="BZ120" s="960"/>
      <c r="CA120" s="960">
        <v>4270696</v>
      </c>
      <c r="CB120" s="960"/>
      <c r="CC120" s="960"/>
      <c r="CD120" s="960"/>
      <c r="CE120" s="960"/>
      <c r="CF120" s="974">
        <v>141.4</v>
      </c>
      <c r="CG120" s="975"/>
      <c r="CH120" s="975"/>
      <c r="CI120" s="975"/>
      <c r="CJ120" s="975"/>
      <c r="CK120" s="1040" t="s">
        <v>452</v>
      </c>
      <c r="CL120" s="1041"/>
      <c r="CM120" s="1041"/>
      <c r="CN120" s="1041"/>
      <c r="CO120" s="1042"/>
      <c r="CP120" s="1048" t="s">
        <v>453</v>
      </c>
      <c r="CQ120" s="1049"/>
      <c r="CR120" s="1049"/>
      <c r="CS120" s="1049"/>
      <c r="CT120" s="1049"/>
      <c r="CU120" s="1049"/>
      <c r="CV120" s="1049"/>
      <c r="CW120" s="1049"/>
      <c r="CX120" s="1049"/>
      <c r="CY120" s="1049"/>
      <c r="CZ120" s="1049"/>
      <c r="DA120" s="1049"/>
      <c r="DB120" s="1049"/>
      <c r="DC120" s="1049"/>
      <c r="DD120" s="1049"/>
      <c r="DE120" s="1049"/>
      <c r="DF120" s="1050"/>
      <c r="DG120" s="959">
        <v>1114339</v>
      </c>
      <c r="DH120" s="960"/>
      <c r="DI120" s="960"/>
      <c r="DJ120" s="960"/>
      <c r="DK120" s="960"/>
      <c r="DL120" s="960">
        <v>1037860</v>
      </c>
      <c r="DM120" s="960"/>
      <c r="DN120" s="960"/>
      <c r="DO120" s="960"/>
      <c r="DP120" s="960"/>
      <c r="DQ120" s="960">
        <v>969573</v>
      </c>
      <c r="DR120" s="960"/>
      <c r="DS120" s="960"/>
      <c r="DT120" s="960"/>
      <c r="DU120" s="960"/>
      <c r="DV120" s="961">
        <v>32.1</v>
      </c>
      <c r="DW120" s="961"/>
      <c r="DX120" s="961"/>
      <c r="DY120" s="961"/>
      <c r="DZ120" s="962"/>
    </row>
    <row r="121" spans="1:130" s="225" customFormat="1" ht="26.25" customHeight="1" x14ac:dyDescent="0.15">
      <c r="A121" s="1093"/>
      <c r="B121" s="979"/>
      <c r="C121" s="1000" t="s">
        <v>454</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133</v>
      </c>
      <c r="AB121" s="992"/>
      <c r="AC121" s="992"/>
      <c r="AD121" s="992"/>
      <c r="AE121" s="993"/>
      <c r="AF121" s="994" t="s">
        <v>133</v>
      </c>
      <c r="AG121" s="992"/>
      <c r="AH121" s="992"/>
      <c r="AI121" s="992"/>
      <c r="AJ121" s="993"/>
      <c r="AK121" s="994" t="s">
        <v>133</v>
      </c>
      <c r="AL121" s="992"/>
      <c r="AM121" s="992"/>
      <c r="AN121" s="992"/>
      <c r="AO121" s="993"/>
      <c r="AP121" s="995" t="s">
        <v>133</v>
      </c>
      <c r="AQ121" s="996"/>
      <c r="AR121" s="996"/>
      <c r="AS121" s="996"/>
      <c r="AT121" s="997"/>
      <c r="AU121" s="1025"/>
      <c r="AV121" s="1026"/>
      <c r="AW121" s="1026"/>
      <c r="AX121" s="1026"/>
      <c r="AY121" s="1027"/>
      <c r="AZ121" s="982" t="s">
        <v>455</v>
      </c>
      <c r="BA121" s="983"/>
      <c r="BB121" s="983"/>
      <c r="BC121" s="983"/>
      <c r="BD121" s="983"/>
      <c r="BE121" s="983"/>
      <c r="BF121" s="983"/>
      <c r="BG121" s="983"/>
      <c r="BH121" s="983"/>
      <c r="BI121" s="983"/>
      <c r="BJ121" s="983"/>
      <c r="BK121" s="983"/>
      <c r="BL121" s="983"/>
      <c r="BM121" s="983"/>
      <c r="BN121" s="983"/>
      <c r="BO121" s="983"/>
      <c r="BP121" s="984"/>
      <c r="BQ121" s="952">
        <v>273328</v>
      </c>
      <c r="BR121" s="953"/>
      <c r="BS121" s="953"/>
      <c r="BT121" s="953"/>
      <c r="BU121" s="953"/>
      <c r="BV121" s="953">
        <v>270892</v>
      </c>
      <c r="BW121" s="953"/>
      <c r="BX121" s="953"/>
      <c r="BY121" s="953"/>
      <c r="BZ121" s="953"/>
      <c r="CA121" s="953">
        <v>252099</v>
      </c>
      <c r="CB121" s="953"/>
      <c r="CC121" s="953"/>
      <c r="CD121" s="953"/>
      <c r="CE121" s="953"/>
      <c r="CF121" s="947">
        <v>8.3000000000000007</v>
      </c>
      <c r="CG121" s="948"/>
      <c r="CH121" s="948"/>
      <c r="CI121" s="948"/>
      <c r="CJ121" s="948"/>
      <c r="CK121" s="1043"/>
      <c r="CL121" s="1044"/>
      <c r="CM121" s="1044"/>
      <c r="CN121" s="1044"/>
      <c r="CO121" s="1045"/>
      <c r="CP121" s="1053" t="s">
        <v>393</v>
      </c>
      <c r="CQ121" s="1054"/>
      <c r="CR121" s="1054"/>
      <c r="CS121" s="1054"/>
      <c r="CT121" s="1054"/>
      <c r="CU121" s="1054"/>
      <c r="CV121" s="1054"/>
      <c r="CW121" s="1054"/>
      <c r="CX121" s="1054"/>
      <c r="CY121" s="1054"/>
      <c r="CZ121" s="1054"/>
      <c r="DA121" s="1054"/>
      <c r="DB121" s="1054"/>
      <c r="DC121" s="1054"/>
      <c r="DD121" s="1054"/>
      <c r="DE121" s="1054"/>
      <c r="DF121" s="1055"/>
      <c r="DG121" s="952">
        <v>1897</v>
      </c>
      <c r="DH121" s="953"/>
      <c r="DI121" s="953"/>
      <c r="DJ121" s="953"/>
      <c r="DK121" s="953"/>
      <c r="DL121" s="953">
        <v>2665</v>
      </c>
      <c r="DM121" s="953"/>
      <c r="DN121" s="953"/>
      <c r="DO121" s="953"/>
      <c r="DP121" s="953"/>
      <c r="DQ121" s="953">
        <v>2418</v>
      </c>
      <c r="DR121" s="953"/>
      <c r="DS121" s="953"/>
      <c r="DT121" s="953"/>
      <c r="DU121" s="953"/>
      <c r="DV121" s="954">
        <v>0.1</v>
      </c>
      <c r="DW121" s="954"/>
      <c r="DX121" s="954"/>
      <c r="DY121" s="954"/>
      <c r="DZ121" s="955"/>
    </row>
    <row r="122" spans="1:130" s="225" customFormat="1" ht="26.25" customHeight="1" x14ac:dyDescent="0.15">
      <c r="A122" s="1093"/>
      <c r="B122" s="979"/>
      <c r="C122" s="949" t="s">
        <v>435</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133</v>
      </c>
      <c r="AB122" s="992"/>
      <c r="AC122" s="992"/>
      <c r="AD122" s="992"/>
      <c r="AE122" s="993"/>
      <c r="AF122" s="994" t="s">
        <v>133</v>
      </c>
      <c r="AG122" s="992"/>
      <c r="AH122" s="992"/>
      <c r="AI122" s="992"/>
      <c r="AJ122" s="993"/>
      <c r="AK122" s="994" t="s">
        <v>133</v>
      </c>
      <c r="AL122" s="992"/>
      <c r="AM122" s="992"/>
      <c r="AN122" s="992"/>
      <c r="AO122" s="993"/>
      <c r="AP122" s="995" t="s">
        <v>133</v>
      </c>
      <c r="AQ122" s="996"/>
      <c r="AR122" s="996"/>
      <c r="AS122" s="996"/>
      <c r="AT122" s="997"/>
      <c r="AU122" s="1025"/>
      <c r="AV122" s="1026"/>
      <c r="AW122" s="1026"/>
      <c r="AX122" s="1026"/>
      <c r="AY122" s="1027"/>
      <c r="AZ122" s="1007" t="s">
        <v>456</v>
      </c>
      <c r="BA122" s="998"/>
      <c r="BB122" s="998"/>
      <c r="BC122" s="998"/>
      <c r="BD122" s="998"/>
      <c r="BE122" s="998"/>
      <c r="BF122" s="998"/>
      <c r="BG122" s="998"/>
      <c r="BH122" s="998"/>
      <c r="BI122" s="998"/>
      <c r="BJ122" s="998"/>
      <c r="BK122" s="998"/>
      <c r="BL122" s="998"/>
      <c r="BM122" s="998"/>
      <c r="BN122" s="998"/>
      <c r="BO122" s="998"/>
      <c r="BP122" s="999"/>
      <c r="BQ122" s="1030">
        <v>4576927</v>
      </c>
      <c r="BR122" s="1031"/>
      <c r="BS122" s="1031"/>
      <c r="BT122" s="1031"/>
      <c r="BU122" s="1031"/>
      <c r="BV122" s="1031">
        <v>4499716</v>
      </c>
      <c r="BW122" s="1031"/>
      <c r="BX122" s="1031"/>
      <c r="BY122" s="1031"/>
      <c r="BZ122" s="1031"/>
      <c r="CA122" s="1031">
        <v>4283647</v>
      </c>
      <c r="CB122" s="1031"/>
      <c r="CC122" s="1031"/>
      <c r="CD122" s="1031"/>
      <c r="CE122" s="1031"/>
      <c r="CF122" s="1051">
        <v>141.9</v>
      </c>
      <c r="CG122" s="1052"/>
      <c r="CH122" s="1052"/>
      <c r="CI122" s="1052"/>
      <c r="CJ122" s="1052"/>
      <c r="CK122" s="1043"/>
      <c r="CL122" s="1044"/>
      <c r="CM122" s="1044"/>
      <c r="CN122" s="1044"/>
      <c r="CO122" s="1045"/>
      <c r="CP122" s="1053" t="s">
        <v>391</v>
      </c>
      <c r="CQ122" s="1054"/>
      <c r="CR122" s="1054"/>
      <c r="CS122" s="1054"/>
      <c r="CT122" s="1054"/>
      <c r="CU122" s="1054"/>
      <c r="CV122" s="1054"/>
      <c r="CW122" s="1054"/>
      <c r="CX122" s="1054"/>
      <c r="CY122" s="1054"/>
      <c r="CZ122" s="1054"/>
      <c r="DA122" s="1054"/>
      <c r="DB122" s="1054"/>
      <c r="DC122" s="1054"/>
      <c r="DD122" s="1054"/>
      <c r="DE122" s="1054"/>
      <c r="DF122" s="1055"/>
      <c r="DG122" s="952" t="s">
        <v>133</v>
      </c>
      <c r="DH122" s="953"/>
      <c r="DI122" s="953"/>
      <c r="DJ122" s="953"/>
      <c r="DK122" s="953"/>
      <c r="DL122" s="953" t="s">
        <v>133</v>
      </c>
      <c r="DM122" s="953"/>
      <c r="DN122" s="953"/>
      <c r="DO122" s="953"/>
      <c r="DP122" s="953"/>
      <c r="DQ122" s="953" t="s">
        <v>133</v>
      </c>
      <c r="DR122" s="953"/>
      <c r="DS122" s="953"/>
      <c r="DT122" s="953"/>
      <c r="DU122" s="953"/>
      <c r="DV122" s="954" t="s">
        <v>133</v>
      </c>
      <c r="DW122" s="954"/>
      <c r="DX122" s="954"/>
      <c r="DY122" s="954"/>
      <c r="DZ122" s="955"/>
    </row>
    <row r="123" spans="1:130" s="225" customFormat="1" ht="26.25" customHeight="1" x14ac:dyDescent="0.15">
      <c r="A123" s="1093"/>
      <c r="B123" s="979"/>
      <c r="C123" s="949" t="s">
        <v>442</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v>10827</v>
      </c>
      <c r="AB123" s="992"/>
      <c r="AC123" s="992"/>
      <c r="AD123" s="992"/>
      <c r="AE123" s="993"/>
      <c r="AF123" s="994" t="s">
        <v>133</v>
      </c>
      <c r="AG123" s="992"/>
      <c r="AH123" s="992"/>
      <c r="AI123" s="992"/>
      <c r="AJ123" s="993"/>
      <c r="AK123" s="994" t="s">
        <v>133</v>
      </c>
      <c r="AL123" s="992"/>
      <c r="AM123" s="992"/>
      <c r="AN123" s="992"/>
      <c r="AO123" s="993"/>
      <c r="AP123" s="995" t="s">
        <v>422</v>
      </c>
      <c r="AQ123" s="996"/>
      <c r="AR123" s="996"/>
      <c r="AS123" s="996"/>
      <c r="AT123" s="997"/>
      <c r="AU123" s="1028"/>
      <c r="AV123" s="1029"/>
      <c r="AW123" s="1029"/>
      <c r="AX123" s="1029"/>
      <c r="AY123" s="1029"/>
      <c r="AZ123" s="256" t="s">
        <v>180</v>
      </c>
      <c r="BA123" s="256"/>
      <c r="BB123" s="256"/>
      <c r="BC123" s="256"/>
      <c r="BD123" s="256"/>
      <c r="BE123" s="256"/>
      <c r="BF123" s="256"/>
      <c r="BG123" s="256"/>
      <c r="BH123" s="256"/>
      <c r="BI123" s="256"/>
      <c r="BJ123" s="256"/>
      <c r="BK123" s="256"/>
      <c r="BL123" s="256"/>
      <c r="BM123" s="256"/>
      <c r="BN123" s="256"/>
      <c r="BO123" s="1008" t="s">
        <v>457</v>
      </c>
      <c r="BP123" s="1039"/>
      <c r="BQ123" s="1099">
        <v>8825218</v>
      </c>
      <c r="BR123" s="1065"/>
      <c r="BS123" s="1065"/>
      <c r="BT123" s="1065"/>
      <c r="BU123" s="1065"/>
      <c r="BV123" s="1065">
        <v>8910072</v>
      </c>
      <c r="BW123" s="1065"/>
      <c r="BX123" s="1065"/>
      <c r="BY123" s="1065"/>
      <c r="BZ123" s="1065"/>
      <c r="CA123" s="1065">
        <v>8806442</v>
      </c>
      <c r="CB123" s="1065"/>
      <c r="CC123" s="1065"/>
      <c r="CD123" s="1065"/>
      <c r="CE123" s="1065"/>
      <c r="CF123" s="1032"/>
      <c r="CG123" s="1033"/>
      <c r="CH123" s="1033"/>
      <c r="CI123" s="1033"/>
      <c r="CJ123" s="1034"/>
      <c r="CK123" s="1043"/>
      <c r="CL123" s="1044"/>
      <c r="CM123" s="1044"/>
      <c r="CN123" s="1044"/>
      <c r="CO123" s="1045"/>
      <c r="CP123" s="1053" t="s">
        <v>392</v>
      </c>
      <c r="CQ123" s="1054"/>
      <c r="CR123" s="1054"/>
      <c r="CS123" s="1054"/>
      <c r="CT123" s="1054"/>
      <c r="CU123" s="1054"/>
      <c r="CV123" s="1054"/>
      <c r="CW123" s="1054"/>
      <c r="CX123" s="1054"/>
      <c r="CY123" s="1054"/>
      <c r="CZ123" s="1054"/>
      <c r="DA123" s="1054"/>
      <c r="DB123" s="1054"/>
      <c r="DC123" s="1054"/>
      <c r="DD123" s="1054"/>
      <c r="DE123" s="1054"/>
      <c r="DF123" s="1055"/>
      <c r="DG123" s="991" t="s">
        <v>133</v>
      </c>
      <c r="DH123" s="992"/>
      <c r="DI123" s="992"/>
      <c r="DJ123" s="992"/>
      <c r="DK123" s="993"/>
      <c r="DL123" s="994" t="s">
        <v>133</v>
      </c>
      <c r="DM123" s="992"/>
      <c r="DN123" s="992"/>
      <c r="DO123" s="992"/>
      <c r="DP123" s="993"/>
      <c r="DQ123" s="994" t="s">
        <v>133</v>
      </c>
      <c r="DR123" s="992"/>
      <c r="DS123" s="992"/>
      <c r="DT123" s="992"/>
      <c r="DU123" s="993"/>
      <c r="DV123" s="995" t="s">
        <v>422</v>
      </c>
      <c r="DW123" s="996"/>
      <c r="DX123" s="996"/>
      <c r="DY123" s="996"/>
      <c r="DZ123" s="997"/>
    </row>
    <row r="124" spans="1:130" s="225" customFormat="1" ht="26.25" customHeight="1" thickBot="1" x14ac:dyDescent="0.2">
      <c r="A124" s="1093"/>
      <c r="B124" s="979"/>
      <c r="C124" s="949" t="s">
        <v>445</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133</v>
      </c>
      <c r="AB124" s="992"/>
      <c r="AC124" s="992"/>
      <c r="AD124" s="992"/>
      <c r="AE124" s="993"/>
      <c r="AF124" s="994" t="s">
        <v>133</v>
      </c>
      <c r="AG124" s="992"/>
      <c r="AH124" s="992"/>
      <c r="AI124" s="992"/>
      <c r="AJ124" s="993"/>
      <c r="AK124" s="994" t="s">
        <v>422</v>
      </c>
      <c r="AL124" s="992"/>
      <c r="AM124" s="992"/>
      <c r="AN124" s="992"/>
      <c r="AO124" s="993"/>
      <c r="AP124" s="995" t="s">
        <v>422</v>
      </c>
      <c r="AQ124" s="996"/>
      <c r="AR124" s="996"/>
      <c r="AS124" s="996"/>
      <c r="AT124" s="997"/>
      <c r="AU124" s="1095" t="s">
        <v>458</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t="s">
        <v>422</v>
      </c>
      <c r="BR124" s="1061"/>
      <c r="BS124" s="1061"/>
      <c r="BT124" s="1061"/>
      <c r="BU124" s="1061"/>
      <c r="BV124" s="1061" t="s">
        <v>422</v>
      </c>
      <c r="BW124" s="1061"/>
      <c r="BX124" s="1061"/>
      <c r="BY124" s="1061"/>
      <c r="BZ124" s="1061"/>
      <c r="CA124" s="1061" t="s">
        <v>133</v>
      </c>
      <c r="CB124" s="1061"/>
      <c r="CC124" s="1061"/>
      <c r="CD124" s="1061"/>
      <c r="CE124" s="1061"/>
      <c r="CF124" s="1062"/>
      <c r="CG124" s="1063"/>
      <c r="CH124" s="1063"/>
      <c r="CI124" s="1063"/>
      <c r="CJ124" s="1064"/>
      <c r="CK124" s="1046"/>
      <c r="CL124" s="1046"/>
      <c r="CM124" s="1046"/>
      <c r="CN124" s="1046"/>
      <c r="CO124" s="1047"/>
      <c r="CP124" s="1053" t="s">
        <v>459</v>
      </c>
      <c r="CQ124" s="1054"/>
      <c r="CR124" s="1054"/>
      <c r="CS124" s="1054"/>
      <c r="CT124" s="1054"/>
      <c r="CU124" s="1054"/>
      <c r="CV124" s="1054"/>
      <c r="CW124" s="1054"/>
      <c r="CX124" s="1054"/>
      <c r="CY124" s="1054"/>
      <c r="CZ124" s="1054"/>
      <c r="DA124" s="1054"/>
      <c r="DB124" s="1054"/>
      <c r="DC124" s="1054"/>
      <c r="DD124" s="1054"/>
      <c r="DE124" s="1054"/>
      <c r="DF124" s="1055"/>
      <c r="DG124" s="1038">
        <v>11547</v>
      </c>
      <c r="DH124" s="1017"/>
      <c r="DI124" s="1017"/>
      <c r="DJ124" s="1017"/>
      <c r="DK124" s="1018"/>
      <c r="DL124" s="1016">
        <v>2997</v>
      </c>
      <c r="DM124" s="1017"/>
      <c r="DN124" s="1017"/>
      <c r="DO124" s="1017"/>
      <c r="DP124" s="1018"/>
      <c r="DQ124" s="1016" t="s">
        <v>133</v>
      </c>
      <c r="DR124" s="1017"/>
      <c r="DS124" s="1017"/>
      <c r="DT124" s="1017"/>
      <c r="DU124" s="1018"/>
      <c r="DV124" s="1019" t="s">
        <v>422</v>
      </c>
      <c r="DW124" s="1020"/>
      <c r="DX124" s="1020"/>
      <c r="DY124" s="1020"/>
      <c r="DZ124" s="1021"/>
    </row>
    <row r="125" spans="1:130" s="225" customFormat="1" ht="26.25" customHeight="1" x14ac:dyDescent="0.15">
      <c r="A125" s="1093"/>
      <c r="B125" s="979"/>
      <c r="C125" s="949" t="s">
        <v>447</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133</v>
      </c>
      <c r="AB125" s="992"/>
      <c r="AC125" s="992"/>
      <c r="AD125" s="992"/>
      <c r="AE125" s="993"/>
      <c r="AF125" s="994" t="s">
        <v>422</v>
      </c>
      <c r="AG125" s="992"/>
      <c r="AH125" s="992"/>
      <c r="AI125" s="992"/>
      <c r="AJ125" s="993"/>
      <c r="AK125" s="994" t="s">
        <v>422</v>
      </c>
      <c r="AL125" s="992"/>
      <c r="AM125" s="992"/>
      <c r="AN125" s="992"/>
      <c r="AO125" s="993"/>
      <c r="AP125" s="995" t="s">
        <v>133</v>
      </c>
      <c r="AQ125" s="996"/>
      <c r="AR125" s="996"/>
      <c r="AS125" s="996"/>
      <c r="AT125" s="997"/>
      <c r="AU125" s="257"/>
      <c r="AV125" s="258"/>
      <c r="AW125" s="258"/>
      <c r="AX125" s="258"/>
      <c r="AY125" s="258"/>
      <c r="AZ125" s="258"/>
      <c r="BA125" s="258"/>
      <c r="BB125" s="258"/>
      <c r="BC125" s="258"/>
      <c r="BD125" s="258"/>
      <c r="BE125" s="258"/>
      <c r="BF125" s="258"/>
      <c r="BG125" s="258"/>
      <c r="BH125" s="258"/>
      <c r="BI125" s="258"/>
      <c r="BJ125" s="258"/>
      <c r="BK125" s="258"/>
      <c r="BL125" s="258"/>
      <c r="BM125" s="258"/>
      <c r="BN125" s="258"/>
      <c r="BO125" s="258"/>
      <c r="BP125" s="258"/>
      <c r="BQ125" s="259"/>
      <c r="BR125" s="259"/>
      <c r="BS125" s="259"/>
      <c r="BT125" s="259"/>
      <c r="BU125" s="259"/>
      <c r="BV125" s="259"/>
      <c r="BW125" s="259"/>
      <c r="BX125" s="259"/>
      <c r="BY125" s="259"/>
      <c r="BZ125" s="259"/>
      <c r="CA125" s="259"/>
      <c r="CB125" s="259"/>
      <c r="CC125" s="259"/>
      <c r="CD125" s="259"/>
      <c r="CE125" s="259"/>
      <c r="CF125" s="259"/>
      <c r="CG125" s="259"/>
      <c r="CH125" s="259"/>
      <c r="CI125" s="259"/>
      <c r="CJ125" s="260"/>
      <c r="CK125" s="1056" t="s">
        <v>460</v>
      </c>
      <c r="CL125" s="1041"/>
      <c r="CM125" s="1041"/>
      <c r="CN125" s="1041"/>
      <c r="CO125" s="1042"/>
      <c r="CP125" s="973" t="s">
        <v>461</v>
      </c>
      <c r="CQ125" s="922"/>
      <c r="CR125" s="922"/>
      <c r="CS125" s="922"/>
      <c r="CT125" s="922"/>
      <c r="CU125" s="922"/>
      <c r="CV125" s="922"/>
      <c r="CW125" s="922"/>
      <c r="CX125" s="922"/>
      <c r="CY125" s="922"/>
      <c r="CZ125" s="922"/>
      <c r="DA125" s="922"/>
      <c r="DB125" s="922"/>
      <c r="DC125" s="922"/>
      <c r="DD125" s="922"/>
      <c r="DE125" s="922"/>
      <c r="DF125" s="923"/>
      <c r="DG125" s="959" t="s">
        <v>133</v>
      </c>
      <c r="DH125" s="960"/>
      <c r="DI125" s="960"/>
      <c r="DJ125" s="960"/>
      <c r="DK125" s="960"/>
      <c r="DL125" s="960" t="s">
        <v>133</v>
      </c>
      <c r="DM125" s="960"/>
      <c r="DN125" s="960"/>
      <c r="DO125" s="960"/>
      <c r="DP125" s="960"/>
      <c r="DQ125" s="960" t="s">
        <v>133</v>
      </c>
      <c r="DR125" s="960"/>
      <c r="DS125" s="960"/>
      <c r="DT125" s="960"/>
      <c r="DU125" s="960"/>
      <c r="DV125" s="961" t="s">
        <v>133</v>
      </c>
      <c r="DW125" s="961"/>
      <c r="DX125" s="961"/>
      <c r="DY125" s="961"/>
      <c r="DZ125" s="962"/>
    </row>
    <row r="126" spans="1:130" s="225" customFormat="1" ht="26.25" customHeight="1" thickBot="1" x14ac:dyDescent="0.2">
      <c r="A126" s="1093"/>
      <c r="B126" s="979"/>
      <c r="C126" s="949" t="s">
        <v>449</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829</v>
      </c>
      <c r="AB126" s="992"/>
      <c r="AC126" s="992"/>
      <c r="AD126" s="992"/>
      <c r="AE126" s="993"/>
      <c r="AF126" s="994" t="s">
        <v>133</v>
      </c>
      <c r="AG126" s="992"/>
      <c r="AH126" s="992"/>
      <c r="AI126" s="992"/>
      <c r="AJ126" s="993"/>
      <c r="AK126" s="994" t="s">
        <v>133</v>
      </c>
      <c r="AL126" s="992"/>
      <c r="AM126" s="992"/>
      <c r="AN126" s="992"/>
      <c r="AO126" s="993"/>
      <c r="AP126" s="995" t="s">
        <v>422</v>
      </c>
      <c r="AQ126" s="996"/>
      <c r="AR126" s="996"/>
      <c r="AS126" s="996"/>
      <c r="AT126" s="997"/>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2"/>
      <c r="CE126" s="262"/>
      <c r="CF126" s="262"/>
      <c r="CG126" s="259"/>
      <c r="CH126" s="259"/>
      <c r="CI126" s="259"/>
      <c r="CJ126" s="260"/>
      <c r="CK126" s="1057"/>
      <c r="CL126" s="1044"/>
      <c r="CM126" s="1044"/>
      <c r="CN126" s="1044"/>
      <c r="CO126" s="1045"/>
      <c r="CP126" s="982" t="s">
        <v>462</v>
      </c>
      <c r="CQ126" s="983"/>
      <c r="CR126" s="983"/>
      <c r="CS126" s="983"/>
      <c r="CT126" s="983"/>
      <c r="CU126" s="983"/>
      <c r="CV126" s="983"/>
      <c r="CW126" s="983"/>
      <c r="CX126" s="983"/>
      <c r="CY126" s="983"/>
      <c r="CZ126" s="983"/>
      <c r="DA126" s="983"/>
      <c r="DB126" s="983"/>
      <c r="DC126" s="983"/>
      <c r="DD126" s="983"/>
      <c r="DE126" s="983"/>
      <c r="DF126" s="984"/>
      <c r="DG126" s="952" t="s">
        <v>133</v>
      </c>
      <c r="DH126" s="953"/>
      <c r="DI126" s="953"/>
      <c r="DJ126" s="953"/>
      <c r="DK126" s="953"/>
      <c r="DL126" s="953" t="s">
        <v>133</v>
      </c>
      <c r="DM126" s="953"/>
      <c r="DN126" s="953"/>
      <c r="DO126" s="953"/>
      <c r="DP126" s="953"/>
      <c r="DQ126" s="953" t="s">
        <v>422</v>
      </c>
      <c r="DR126" s="953"/>
      <c r="DS126" s="953"/>
      <c r="DT126" s="953"/>
      <c r="DU126" s="953"/>
      <c r="DV126" s="954" t="s">
        <v>422</v>
      </c>
      <c r="DW126" s="954"/>
      <c r="DX126" s="954"/>
      <c r="DY126" s="954"/>
      <c r="DZ126" s="955"/>
    </row>
    <row r="127" spans="1:130" s="225" customFormat="1" ht="26.25" customHeight="1" x14ac:dyDescent="0.15">
      <c r="A127" s="1094"/>
      <c r="B127" s="981"/>
      <c r="C127" s="1035" t="s">
        <v>463</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1422</v>
      </c>
      <c r="AB127" s="992"/>
      <c r="AC127" s="992"/>
      <c r="AD127" s="992"/>
      <c r="AE127" s="993"/>
      <c r="AF127" s="994">
        <v>1113</v>
      </c>
      <c r="AG127" s="992"/>
      <c r="AH127" s="992"/>
      <c r="AI127" s="992"/>
      <c r="AJ127" s="993"/>
      <c r="AK127" s="994">
        <v>1033</v>
      </c>
      <c r="AL127" s="992"/>
      <c r="AM127" s="992"/>
      <c r="AN127" s="992"/>
      <c r="AO127" s="993"/>
      <c r="AP127" s="995">
        <v>0</v>
      </c>
      <c r="AQ127" s="996"/>
      <c r="AR127" s="996"/>
      <c r="AS127" s="996"/>
      <c r="AT127" s="997"/>
      <c r="AU127" s="261"/>
      <c r="AV127" s="261"/>
      <c r="AW127" s="261"/>
      <c r="AX127" s="1066" t="s">
        <v>464</v>
      </c>
      <c r="AY127" s="1067"/>
      <c r="AZ127" s="1067"/>
      <c r="BA127" s="1067"/>
      <c r="BB127" s="1067"/>
      <c r="BC127" s="1067"/>
      <c r="BD127" s="1067"/>
      <c r="BE127" s="1068"/>
      <c r="BF127" s="1069" t="s">
        <v>465</v>
      </c>
      <c r="BG127" s="1067"/>
      <c r="BH127" s="1067"/>
      <c r="BI127" s="1067"/>
      <c r="BJ127" s="1067"/>
      <c r="BK127" s="1067"/>
      <c r="BL127" s="1068"/>
      <c r="BM127" s="1069" t="s">
        <v>466</v>
      </c>
      <c r="BN127" s="1067"/>
      <c r="BO127" s="1067"/>
      <c r="BP127" s="1067"/>
      <c r="BQ127" s="1067"/>
      <c r="BR127" s="1067"/>
      <c r="BS127" s="1068"/>
      <c r="BT127" s="1069" t="s">
        <v>467</v>
      </c>
      <c r="BU127" s="1067"/>
      <c r="BV127" s="1067"/>
      <c r="BW127" s="1067"/>
      <c r="BX127" s="1067"/>
      <c r="BY127" s="1067"/>
      <c r="BZ127" s="1091"/>
      <c r="CA127" s="261"/>
      <c r="CB127" s="261"/>
      <c r="CC127" s="261"/>
      <c r="CD127" s="262"/>
      <c r="CE127" s="262"/>
      <c r="CF127" s="262"/>
      <c r="CG127" s="259"/>
      <c r="CH127" s="259"/>
      <c r="CI127" s="259"/>
      <c r="CJ127" s="260"/>
      <c r="CK127" s="1057"/>
      <c r="CL127" s="1044"/>
      <c r="CM127" s="1044"/>
      <c r="CN127" s="1044"/>
      <c r="CO127" s="1045"/>
      <c r="CP127" s="982" t="s">
        <v>468</v>
      </c>
      <c r="CQ127" s="983"/>
      <c r="CR127" s="983"/>
      <c r="CS127" s="983"/>
      <c r="CT127" s="983"/>
      <c r="CU127" s="983"/>
      <c r="CV127" s="983"/>
      <c r="CW127" s="983"/>
      <c r="CX127" s="983"/>
      <c r="CY127" s="983"/>
      <c r="CZ127" s="983"/>
      <c r="DA127" s="983"/>
      <c r="DB127" s="983"/>
      <c r="DC127" s="983"/>
      <c r="DD127" s="983"/>
      <c r="DE127" s="983"/>
      <c r="DF127" s="984"/>
      <c r="DG127" s="952" t="s">
        <v>133</v>
      </c>
      <c r="DH127" s="953"/>
      <c r="DI127" s="953"/>
      <c r="DJ127" s="953"/>
      <c r="DK127" s="953"/>
      <c r="DL127" s="953" t="s">
        <v>422</v>
      </c>
      <c r="DM127" s="953"/>
      <c r="DN127" s="953"/>
      <c r="DO127" s="953"/>
      <c r="DP127" s="953"/>
      <c r="DQ127" s="953" t="s">
        <v>422</v>
      </c>
      <c r="DR127" s="953"/>
      <c r="DS127" s="953"/>
      <c r="DT127" s="953"/>
      <c r="DU127" s="953"/>
      <c r="DV127" s="954" t="s">
        <v>133</v>
      </c>
      <c r="DW127" s="954"/>
      <c r="DX127" s="954"/>
      <c r="DY127" s="954"/>
      <c r="DZ127" s="955"/>
    </row>
    <row r="128" spans="1:130" s="225" customFormat="1" ht="26.25" customHeight="1" thickBot="1" x14ac:dyDescent="0.2">
      <c r="A128" s="1077" t="s">
        <v>469</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470</v>
      </c>
      <c r="X128" s="1079"/>
      <c r="Y128" s="1079"/>
      <c r="Z128" s="1080"/>
      <c r="AA128" s="1081">
        <v>43669</v>
      </c>
      <c r="AB128" s="1082"/>
      <c r="AC128" s="1082"/>
      <c r="AD128" s="1082"/>
      <c r="AE128" s="1083"/>
      <c r="AF128" s="1084">
        <v>47720</v>
      </c>
      <c r="AG128" s="1082"/>
      <c r="AH128" s="1082"/>
      <c r="AI128" s="1082"/>
      <c r="AJ128" s="1083"/>
      <c r="AK128" s="1084">
        <v>41949</v>
      </c>
      <c r="AL128" s="1082"/>
      <c r="AM128" s="1082"/>
      <c r="AN128" s="1082"/>
      <c r="AO128" s="1083"/>
      <c r="AP128" s="1085"/>
      <c r="AQ128" s="1086"/>
      <c r="AR128" s="1086"/>
      <c r="AS128" s="1086"/>
      <c r="AT128" s="1087"/>
      <c r="AU128" s="261"/>
      <c r="AV128" s="261"/>
      <c r="AW128" s="261"/>
      <c r="AX128" s="921" t="s">
        <v>471</v>
      </c>
      <c r="AY128" s="922"/>
      <c r="AZ128" s="922"/>
      <c r="BA128" s="922"/>
      <c r="BB128" s="922"/>
      <c r="BC128" s="922"/>
      <c r="BD128" s="922"/>
      <c r="BE128" s="923"/>
      <c r="BF128" s="1088" t="s">
        <v>133</v>
      </c>
      <c r="BG128" s="1089"/>
      <c r="BH128" s="1089"/>
      <c r="BI128" s="1089"/>
      <c r="BJ128" s="1089"/>
      <c r="BK128" s="1089"/>
      <c r="BL128" s="1090"/>
      <c r="BM128" s="1088">
        <v>15</v>
      </c>
      <c r="BN128" s="1089"/>
      <c r="BO128" s="1089"/>
      <c r="BP128" s="1089"/>
      <c r="BQ128" s="1089"/>
      <c r="BR128" s="1089"/>
      <c r="BS128" s="1090"/>
      <c r="BT128" s="1088">
        <v>20</v>
      </c>
      <c r="BU128" s="1089"/>
      <c r="BV128" s="1089"/>
      <c r="BW128" s="1089"/>
      <c r="BX128" s="1089"/>
      <c r="BY128" s="1089"/>
      <c r="BZ128" s="1112"/>
      <c r="CA128" s="262"/>
      <c r="CB128" s="262"/>
      <c r="CC128" s="262"/>
      <c r="CD128" s="262"/>
      <c r="CE128" s="262"/>
      <c r="CF128" s="262"/>
      <c r="CG128" s="259"/>
      <c r="CH128" s="259"/>
      <c r="CI128" s="259"/>
      <c r="CJ128" s="260"/>
      <c r="CK128" s="1058"/>
      <c r="CL128" s="1059"/>
      <c r="CM128" s="1059"/>
      <c r="CN128" s="1059"/>
      <c r="CO128" s="1060"/>
      <c r="CP128" s="1070" t="s">
        <v>472</v>
      </c>
      <c r="CQ128" s="1071"/>
      <c r="CR128" s="1071"/>
      <c r="CS128" s="1071"/>
      <c r="CT128" s="1071"/>
      <c r="CU128" s="1071"/>
      <c r="CV128" s="1071"/>
      <c r="CW128" s="1071"/>
      <c r="CX128" s="1071"/>
      <c r="CY128" s="1071"/>
      <c r="CZ128" s="1071"/>
      <c r="DA128" s="1071"/>
      <c r="DB128" s="1071"/>
      <c r="DC128" s="1071"/>
      <c r="DD128" s="1071"/>
      <c r="DE128" s="1071"/>
      <c r="DF128" s="1072"/>
      <c r="DG128" s="1073" t="s">
        <v>133</v>
      </c>
      <c r="DH128" s="1074"/>
      <c r="DI128" s="1074"/>
      <c r="DJ128" s="1074"/>
      <c r="DK128" s="1074"/>
      <c r="DL128" s="1074" t="s">
        <v>473</v>
      </c>
      <c r="DM128" s="1074"/>
      <c r="DN128" s="1074"/>
      <c r="DO128" s="1074"/>
      <c r="DP128" s="1074"/>
      <c r="DQ128" s="1074" t="s">
        <v>133</v>
      </c>
      <c r="DR128" s="1074"/>
      <c r="DS128" s="1074"/>
      <c r="DT128" s="1074"/>
      <c r="DU128" s="1074"/>
      <c r="DV128" s="1075" t="s">
        <v>474</v>
      </c>
      <c r="DW128" s="1075"/>
      <c r="DX128" s="1075"/>
      <c r="DY128" s="1075"/>
      <c r="DZ128" s="1076"/>
    </row>
    <row r="129" spans="1:131" s="225" customFormat="1" ht="26.25" customHeight="1" x14ac:dyDescent="0.15">
      <c r="A129" s="963" t="s">
        <v>100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475</v>
      </c>
      <c r="X129" s="1107"/>
      <c r="Y129" s="1107"/>
      <c r="Z129" s="1108"/>
      <c r="AA129" s="991">
        <v>3570344</v>
      </c>
      <c r="AB129" s="992"/>
      <c r="AC129" s="992"/>
      <c r="AD129" s="992"/>
      <c r="AE129" s="993"/>
      <c r="AF129" s="994">
        <v>3556139</v>
      </c>
      <c r="AG129" s="992"/>
      <c r="AH129" s="992"/>
      <c r="AI129" s="992"/>
      <c r="AJ129" s="993"/>
      <c r="AK129" s="994">
        <v>3487391</v>
      </c>
      <c r="AL129" s="992"/>
      <c r="AM129" s="992"/>
      <c r="AN129" s="992"/>
      <c r="AO129" s="993"/>
      <c r="AP129" s="1109"/>
      <c r="AQ129" s="1110"/>
      <c r="AR129" s="1110"/>
      <c r="AS129" s="1110"/>
      <c r="AT129" s="1111"/>
      <c r="AU129" s="263"/>
      <c r="AV129" s="263"/>
      <c r="AW129" s="263"/>
      <c r="AX129" s="1100" t="s">
        <v>476</v>
      </c>
      <c r="AY129" s="983"/>
      <c r="AZ129" s="983"/>
      <c r="BA129" s="983"/>
      <c r="BB129" s="983"/>
      <c r="BC129" s="983"/>
      <c r="BD129" s="983"/>
      <c r="BE129" s="984"/>
      <c r="BF129" s="1101" t="s">
        <v>477</v>
      </c>
      <c r="BG129" s="1102"/>
      <c r="BH129" s="1102"/>
      <c r="BI129" s="1102"/>
      <c r="BJ129" s="1102"/>
      <c r="BK129" s="1102"/>
      <c r="BL129" s="1103"/>
      <c r="BM129" s="1101">
        <v>20</v>
      </c>
      <c r="BN129" s="1102"/>
      <c r="BO129" s="1102"/>
      <c r="BP129" s="1102"/>
      <c r="BQ129" s="1102"/>
      <c r="BR129" s="1102"/>
      <c r="BS129" s="1103"/>
      <c r="BT129" s="1101">
        <v>30</v>
      </c>
      <c r="BU129" s="1104"/>
      <c r="BV129" s="1104"/>
      <c r="BW129" s="1104"/>
      <c r="BX129" s="1104"/>
      <c r="BY129" s="1104"/>
      <c r="BZ129" s="1105"/>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32"/>
      <c r="DQ129" s="232"/>
      <c r="DR129" s="232"/>
      <c r="DS129" s="232"/>
      <c r="DT129" s="232"/>
      <c r="DU129" s="232"/>
      <c r="DV129" s="232"/>
      <c r="DW129" s="232"/>
      <c r="DX129" s="232"/>
      <c r="DY129" s="232"/>
      <c r="DZ129" s="236"/>
    </row>
    <row r="130" spans="1:131" s="225" customFormat="1" ht="26.25" customHeight="1" x14ac:dyDescent="0.15">
      <c r="A130" s="963" t="s">
        <v>478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479</v>
      </c>
      <c r="X130" s="1107"/>
      <c r="Y130" s="1107"/>
      <c r="Z130" s="1108"/>
      <c r="AA130" s="991">
        <v>405204</v>
      </c>
      <c r="AB130" s="992"/>
      <c r="AC130" s="992"/>
      <c r="AD130" s="992"/>
      <c r="AE130" s="993"/>
      <c r="AF130" s="994">
        <v>441144</v>
      </c>
      <c r="AG130" s="992"/>
      <c r="AH130" s="992"/>
      <c r="AI130" s="992"/>
      <c r="AJ130" s="993"/>
      <c r="AK130" s="994">
        <v>468126</v>
      </c>
      <c r="AL130" s="992"/>
      <c r="AM130" s="992"/>
      <c r="AN130" s="992"/>
      <c r="AO130" s="993"/>
      <c r="AP130" s="1109"/>
      <c r="AQ130" s="1110"/>
      <c r="AR130" s="1110"/>
      <c r="AS130" s="1110"/>
      <c r="AT130" s="1111"/>
      <c r="AU130" s="263"/>
      <c r="AV130" s="263"/>
      <c r="AW130" s="263"/>
      <c r="AX130" s="1100" t="s">
        <v>480</v>
      </c>
      <c r="AY130" s="983"/>
      <c r="AZ130" s="983"/>
      <c r="BA130" s="983"/>
      <c r="BB130" s="983"/>
      <c r="BC130" s="983"/>
      <c r="BD130" s="983"/>
      <c r="BE130" s="984"/>
      <c r="BF130" s="1137">
        <v>6.3</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32"/>
      <c r="DQ130" s="232"/>
      <c r="DR130" s="232"/>
      <c r="DS130" s="232"/>
      <c r="DT130" s="232"/>
      <c r="DU130" s="232"/>
      <c r="DV130" s="232"/>
      <c r="DW130" s="232"/>
      <c r="DX130" s="232"/>
      <c r="DY130" s="232"/>
      <c r="DZ130" s="236"/>
    </row>
    <row r="131" spans="1:131" s="225"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481</v>
      </c>
      <c r="X131" s="1145"/>
      <c r="Y131" s="1145"/>
      <c r="Z131" s="1146"/>
      <c r="AA131" s="1038">
        <v>3165140</v>
      </c>
      <c r="AB131" s="1017"/>
      <c r="AC131" s="1017"/>
      <c r="AD131" s="1017"/>
      <c r="AE131" s="1018"/>
      <c r="AF131" s="1016">
        <v>3114995</v>
      </c>
      <c r="AG131" s="1017"/>
      <c r="AH131" s="1017"/>
      <c r="AI131" s="1017"/>
      <c r="AJ131" s="1018"/>
      <c r="AK131" s="1016">
        <v>3019265</v>
      </c>
      <c r="AL131" s="1017"/>
      <c r="AM131" s="1017"/>
      <c r="AN131" s="1017"/>
      <c r="AO131" s="1018"/>
      <c r="AP131" s="1147"/>
      <c r="AQ131" s="1148"/>
      <c r="AR131" s="1148"/>
      <c r="AS131" s="1148"/>
      <c r="AT131" s="1149"/>
      <c r="AU131" s="263"/>
      <c r="AV131" s="263"/>
      <c r="AW131" s="263"/>
      <c r="AX131" s="1119" t="s">
        <v>482</v>
      </c>
      <c r="AY131" s="1071"/>
      <c r="AZ131" s="1071"/>
      <c r="BA131" s="1071"/>
      <c r="BB131" s="1071"/>
      <c r="BC131" s="1071"/>
      <c r="BD131" s="1071"/>
      <c r="BE131" s="1072"/>
      <c r="BF131" s="1120" t="s">
        <v>133</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32"/>
      <c r="DQ131" s="232"/>
      <c r="DR131" s="232"/>
      <c r="DS131" s="232"/>
      <c r="DT131" s="232"/>
      <c r="DU131" s="232"/>
      <c r="DV131" s="232"/>
      <c r="DW131" s="232"/>
      <c r="DX131" s="232"/>
      <c r="DY131" s="232"/>
      <c r="DZ131" s="236"/>
    </row>
    <row r="132" spans="1:131" s="225" customFormat="1" ht="26.25" customHeight="1" x14ac:dyDescent="0.15">
      <c r="A132" s="1126" t="s">
        <v>483</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484</v>
      </c>
      <c r="W132" s="1130"/>
      <c r="X132" s="1130"/>
      <c r="Y132" s="1130"/>
      <c r="Z132" s="1131"/>
      <c r="AA132" s="1132">
        <v>7.1811673420000002</v>
      </c>
      <c r="AB132" s="1133"/>
      <c r="AC132" s="1133"/>
      <c r="AD132" s="1133"/>
      <c r="AE132" s="1134"/>
      <c r="AF132" s="1135">
        <v>6.4686781199999999</v>
      </c>
      <c r="AG132" s="1133"/>
      <c r="AH132" s="1133"/>
      <c r="AI132" s="1133"/>
      <c r="AJ132" s="1134"/>
      <c r="AK132" s="1135">
        <v>5.5281335030000003</v>
      </c>
      <c r="AL132" s="1133"/>
      <c r="AM132" s="1133"/>
      <c r="AN132" s="1133"/>
      <c r="AO132" s="1134"/>
      <c r="AP132" s="1032"/>
      <c r="AQ132" s="1033"/>
      <c r="AR132" s="1033"/>
      <c r="AS132" s="1033"/>
      <c r="AT132" s="1136"/>
      <c r="AU132" s="265"/>
      <c r="AV132" s="266"/>
      <c r="AW132" s="266"/>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36"/>
      <c r="DQ132" s="236"/>
      <c r="DR132" s="236"/>
      <c r="DS132" s="236"/>
      <c r="DT132" s="236"/>
      <c r="DU132" s="236"/>
      <c r="DV132" s="236"/>
      <c r="DW132" s="236"/>
      <c r="DX132" s="236"/>
      <c r="DY132" s="236"/>
      <c r="DZ132" s="236"/>
    </row>
    <row r="133" spans="1:131" s="225"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485</v>
      </c>
      <c r="W133" s="1113"/>
      <c r="X133" s="1113"/>
      <c r="Y133" s="1113"/>
      <c r="Z133" s="1114"/>
      <c r="AA133" s="1115">
        <v>7.3</v>
      </c>
      <c r="AB133" s="1116"/>
      <c r="AC133" s="1116"/>
      <c r="AD133" s="1116"/>
      <c r="AE133" s="1117"/>
      <c r="AF133" s="1115">
        <v>7</v>
      </c>
      <c r="AG133" s="1116"/>
      <c r="AH133" s="1116"/>
      <c r="AI133" s="1116"/>
      <c r="AJ133" s="1117"/>
      <c r="AK133" s="1115">
        <v>6.3</v>
      </c>
      <c r="AL133" s="1116"/>
      <c r="AM133" s="1116"/>
      <c r="AN133" s="1116"/>
      <c r="AO133" s="1117"/>
      <c r="AP133" s="1062"/>
      <c r="AQ133" s="1063"/>
      <c r="AR133" s="1063"/>
      <c r="AS133" s="1063"/>
      <c r="AT133" s="1118"/>
      <c r="AU133" s="266"/>
      <c r="AV133" s="266"/>
      <c r="AW133" s="266"/>
      <c r="AX133" s="266"/>
      <c r="AY133" s="266"/>
      <c r="AZ133" s="266"/>
      <c r="BA133" s="266"/>
      <c r="BB133" s="266"/>
      <c r="BC133" s="266"/>
      <c r="BD133" s="266"/>
      <c r="BE133" s="266"/>
      <c r="BF133" s="266"/>
      <c r="BG133" s="266"/>
      <c r="BH133" s="266"/>
      <c r="BI133" s="266"/>
      <c r="BJ133" s="266"/>
      <c r="BK133" s="266"/>
      <c r="BL133" s="266"/>
      <c r="BM133" s="266"/>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36"/>
      <c r="DQ133" s="236"/>
      <c r="DR133" s="236"/>
      <c r="DS133" s="236"/>
      <c r="DT133" s="236"/>
      <c r="DU133" s="236"/>
      <c r="DV133" s="236"/>
      <c r="DW133" s="236"/>
      <c r="DX133" s="236"/>
      <c r="DY133" s="236"/>
      <c r="DZ133" s="236"/>
    </row>
    <row r="134" spans="1:131" s="226" customFormat="1" ht="11.25" customHeight="1" x14ac:dyDescent="0.15">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6"/>
      <c r="AV134" s="266"/>
      <c r="AW134" s="266"/>
      <c r="AX134" s="266"/>
      <c r="AY134" s="266"/>
      <c r="AZ134" s="266"/>
      <c r="BA134" s="266"/>
      <c r="BB134" s="266"/>
      <c r="BC134" s="266"/>
      <c r="BD134" s="266"/>
      <c r="BE134" s="266"/>
      <c r="BF134" s="266"/>
      <c r="BG134" s="266"/>
      <c r="BH134" s="266"/>
      <c r="BI134" s="266"/>
      <c r="BJ134" s="266"/>
      <c r="BK134" s="266"/>
      <c r="BL134" s="266"/>
      <c r="BM134" s="266"/>
      <c r="BN134" s="264"/>
      <c r="BO134" s="264"/>
      <c r="BP134" s="264"/>
      <c r="BQ134" s="264"/>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c r="CU134" s="264"/>
      <c r="CV134" s="264"/>
      <c r="CW134" s="264"/>
      <c r="CX134" s="264"/>
      <c r="CY134" s="264"/>
      <c r="CZ134" s="264"/>
      <c r="DA134" s="264"/>
      <c r="DB134" s="264"/>
      <c r="DC134" s="264"/>
      <c r="DD134" s="264"/>
      <c r="DE134" s="264"/>
      <c r="DF134" s="264"/>
      <c r="DG134" s="264"/>
      <c r="DH134" s="264"/>
      <c r="DI134" s="264"/>
      <c r="DJ134" s="264"/>
      <c r="DK134" s="264"/>
      <c r="DL134" s="264"/>
      <c r="DM134" s="264"/>
      <c r="DN134" s="264"/>
      <c r="DO134" s="264"/>
      <c r="DP134" s="236"/>
      <c r="DQ134" s="236"/>
      <c r="DR134" s="236"/>
      <c r="DS134" s="236"/>
      <c r="DT134" s="236"/>
      <c r="DU134" s="236"/>
      <c r="DV134" s="236"/>
      <c r="DW134" s="236"/>
      <c r="DX134" s="236"/>
      <c r="DY134" s="236"/>
      <c r="DZ134" s="236"/>
      <c r="EA134" s="225"/>
    </row>
    <row r="135" spans="1:131" ht="14.25" hidden="1" x14ac:dyDescent="0.15">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7"/>
    </row>
    <row r="136" spans="1:131" hidden="1" x14ac:dyDescent="0.15"/>
  </sheetData>
  <sheetProtection algorithmName="SHA-512" hashValue="MD/wXechGS7JiDf7SVESVQf1m268X/w/4jlB3Rw6v51M5mdnS/p+4kwxh4D1XCNeJhCXc5GAlS67el5x9nV2lQ==" saltValue="VPhed4hxt0cwEOlUTDko2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0" customWidth="1"/>
    <col min="121" max="121" width="0" style="269" hidden="1" customWidth="1"/>
    <col min="122" max="16384" width="9" style="269" hidden="1"/>
  </cols>
  <sheetData>
    <row r="1" spans="1:120" x14ac:dyDescent="0.1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9"/>
    </row>
    <row r="17" spans="119:120" x14ac:dyDescent="0.15">
      <c r="DP17" s="269"/>
    </row>
    <row r="18" spans="119:120" x14ac:dyDescent="0.15"/>
    <row r="19" spans="119:120" x14ac:dyDescent="0.15"/>
    <row r="20" spans="119:120" x14ac:dyDescent="0.15">
      <c r="DO20" s="269"/>
      <c r="DP20" s="269"/>
    </row>
    <row r="21" spans="119:120" x14ac:dyDescent="0.15">
      <c r="DP21" s="269"/>
    </row>
    <row r="22" spans="119:120" x14ac:dyDescent="0.15"/>
    <row r="23" spans="119:120" x14ac:dyDescent="0.15">
      <c r="DO23" s="269"/>
      <c r="DP23" s="269"/>
    </row>
    <row r="24" spans="119:120" x14ac:dyDescent="0.15">
      <c r="DP24" s="269"/>
    </row>
    <row r="25" spans="119:120" x14ac:dyDescent="0.15">
      <c r="DP25" s="269"/>
    </row>
    <row r="26" spans="119:120" x14ac:dyDescent="0.15">
      <c r="DO26" s="269"/>
      <c r="DP26" s="269"/>
    </row>
    <row r="27" spans="119:120" x14ac:dyDescent="0.15"/>
    <row r="28" spans="119:120" x14ac:dyDescent="0.15">
      <c r="DO28" s="269"/>
      <c r="DP28" s="269"/>
    </row>
    <row r="29" spans="119:120" x14ac:dyDescent="0.15">
      <c r="DP29" s="269"/>
    </row>
    <row r="30" spans="119:120" x14ac:dyDescent="0.15"/>
    <row r="31" spans="119:120" x14ac:dyDescent="0.15">
      <c r="DO31" s="269"/>
      <c r="DP31" s="269"/>
    </row>
    <row r="32" spans="119:120" x14ac:dyDescent="0.15"/>
    <row r="33" spans="98:120" x14ac:dyDescent="0.15">
      <c r="DO33" s="269"/>
      <c r="DP33" s="269"/>
    </row>
    <row r="34" spans="98:120" x14ac:dyDescent="0.15">
      <c r="DM34" s="269"/>
    </row>
    <row r="35" spans="98:120" x14ac:dyDescent="0.15">
      <c r="CT35" s="269"/>
      <c r="CU35" s="269"/>
      <c r="CV35" s="269"/>
      <c r="CY35" s="269"/>
      <c r="CZ35" s="269"/>
      <c r="DA35" s="269"/>
      <c r="DD35" s="269"/>
      <c r="DE35" s="269"/>
      <c r="DF35" s="269"/>
      <c r="DI35" s="269"/>
      <c r="DJ35" s="269"/>
      <c r="DK35" s="269"/>
      <c r="DM35" s="269"/>
      <c r="DN35" s="269"/>
      <c r="DO35" s="269"/>
      <c r="DP35" s="269"/>
    </row>
    <row r="36" spans="98:120" x14ac:dyDescent="0.15"/>
    <row r="37" spans="98:120" x14ac:dyDescent="0.15">
      <c r="CW37" s="269"/>
      <c r="DB37" s="269"/>
      <c r="DG37" s="269"/>
      <c r="DL37" s="269"/>
      <c r="DP37" s="269"/>
    </row>
    <row r="38" spans="98:120" x14ac:dyDescent="0.15">
      <c r="CT38" s="269"/>
      <c r="CU38" s="269"/>
      <c r="CV38" s="269"/>
      <c r="CW38" s="269"/>
      <c r="CY38" s="269"/>
      <c r="CZ38" s="269"/>
      <c r="DA38" s="269"/>
      <c r="DB38" s="269"/>
      <c r="DD38" s="269"/>
      <c r="DE38" s="269"/>
      <c r="DF38" s="269"/>
      <c r="DG38" s="269"/>
      <c r="DI38" s="269"/>
      <c r="DJ38" s="269"/>
      <c r="DK38" s="269"/>
      <c r="DL38" s="269"/>
      <c r="DN38" s="269"/>
      <c r="DO38" s="269"/>
      <c r="DP38" s="26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9"/>
      <c r="DO49" s="269"/>
      <c r="DP49" s="26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9"/>
      <c r="CS63" s="269"/>
      <c r="CX63" s="269"/>
      <c r="DC63" s="269"/>
      <c r="DH63" s="269"/>
    </row>
    <row r="64" spans="22:120" x14ac:dyDescent="0.15">
      <c r="V64" s="269"/>
    </row>
    <row r="65" spans="15:120" x14ac:dyDescent="0.15">
      <c r="X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U65" s="269"/>
      <c r="CZ65" s="269"/>
      <c r="DE65" s="269"/>
      <c r="DJ65" s="269"/>
    </row>
    <row r="66" spans="15:120" x14ac:dyDescent="0.15">
      <c r="Q66" s="269"/>
      <c r="S66" s="269"/>
      <c r="U66" s="269"/>
      <c r="DM66" s="269"/>
    </row>
    <row r="67" spans="15:120" x14ac:dyDescent="0.15">
      <c r="O67" s="269"/>
      <c r="P67" s="269"/>
      <c r="R67" s="269"/>
      <c r="T67" s="269"/>
      <c r="Y67" s="269"/>
      <c r="CT67" s="269"/>
      <c r="CV67" s="269"/>
      <c r="CW67" s="269"/>
      <c r="CY67" s="269"/>
      <c r="DA67" s="269"/>
      <c r="DB67" s="269"/>
      <c r="DD67" s="269"/>
      <c r="DF67" s="269"/>
      <c r="DG67" s="269"/>
      <c r="DI67" s="269"/>
      <c r="DK67" s="269"/>
      <c r="DL67" s="269"/>
      <c r="DN67" s="269"/>
      <c r="DO67" s="269"/>
      <c r="DP67" s="269"/>
    </row>
    <row r="68" spans="15:120" x14ac:dyDescent="0.15"/>
    <row r="69" spans="15:120" x14ac:dyDescent="0.15"/>
    <row r="70" spans="15:120" x14ac:dyDescent="0.15"/>
    <row r="71" spans="15:120" x14ac:dyDescent="0.15"/>
    <row r="72" spans="15:120" x14ac:dyDescent="0.15">
      <c r="DP72" s="269"/>
    </row>
    <row r="73" spans="15:120" x14ac:dyDescent="0.15">
      <c r="DP73" s="26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9"/>
      <c r="CX96" s="269"/>
      <c r="DC96" s="269"/>
      <c r="DH96" s="269"/>
    </row>
    <row r="97" spans="24:120" x14ac:dyDescent="0.15">
      <c r="CS97" s="269"/>
      <c r="CX97" s="269"/>
      <c r="DC97" s="269"/>
      <c r="DH97" s="269"/>
      <c r="DP97" s="270" t="s">
        <v>486</v>
      </c>
    </row>
    <row r="98" spans="24:120" hidden="1" x14ac:dyDescent="0.15">
      <c r="CS98" s="269"/>
      <c r="CX98" s="269"/>
      <c r="DC98" s="269"/>
      <c r="DH98" s="269"/>
    </row>
    <row r="99" spans="24:120" hidden="1" x14ac:dyDescent="0.15">
      <c r="CS99" s="269"/>
      <c r="CX99" s="269"/>
      <c r="DC99" s="269"/>
      <c r="DH99" s="269"/>
    </row>
    <row r="100" spans="24:120" hidden="1" x14ac:dyDescent="0.15"/>
    <row r="101" spans="24:120" ht="12" hidden="1" customHeight="1" x14ac:dyDescent="0.15">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U101" s="269"/>
      <c r="CZ101" s="269"/>
      <c r="DE101" s="269"/>
      <c r="DJ101" s="269"/>
    </row>
    <row r="102" spans="24:120" ht="1.5" hidden="1" customHeight="1" x14ac:dyDescent="0.15">
      <c r="CU102" s="269"/>
      <c r="CZ102" s="269"/>
      <c r="DE102" s="269"/>
      <c r="DJ102" s="269"/>
      <c r="DM102" s="269"/>
    </row>
    <row r="103" spans="24:120" hidden="1" x14ac:dyDescent="0.15">
      <c r="CT103" s="269"/>
      <c r="CV103" s="269"/>
      <c r="CW103" s="269"/>
      <c r="CY103" s="269"/>
      <c r="DA103" s="269"/>
      <c r="DB103" s="269"/>
      <c r="DD103" s="269"/>
      <c r="DF103" s="269"/>
      <c r="DG103" s="269"/>
      <c r="DI103" s="269"/>
      <c r="DK103" s="269"/>
      <c r="DL103" s="269"/>
      <c r="DM103" s="269"/>
      <c r="DN103" s="269"/>
      <c r="DO103" s="269"/>
      <c r="DP103" s="269"/>
    </row>
    <row r="104" spans="24:120" hidden="1" x14ac:dyDescent="0.15">
      <c r="CV104" s="269"/>
      <c r="CW104" s="269"/>
      <c r="DA104" s="269"/>
      <c r="DB104" s="269"/>
      <c r="DF104" s="269"/>
      <c r="DG104" s="269"/>
      <c r="DK104" s="269"/>
      <c r="DL104" s="269"/>
      <c r="DN104" s="269"/>
      <c r="DO104" s="269"/>
      <c r="DP104" s="269"/>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9SCMIF9vOcf5TUL97tiVh3V+Q3VTxchjGl424jF+2ItEllqhJX7wzf1nkq6pX3PyUPs0pT2dGzBDpyu2sdHZw==" saltValue="FjhUy68N0zIZ5mBmFlJQ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0" customWidth="1"/>
    <col min="117" max="16384" width="9" style="269" hidden="1"/>
  </cols>
  <sheetData>
    <row r="1" spans="2:116"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row>
    <row r="2" spans="2:116" x14ac:dyDescent="0.15"/>
    <row r="3" spans="2:116" x14ac:dyDescent="0.15"/>
    <row r="4" spans="2:116" x14ac:dyDescent="0.15">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row>
    <row r="5" spans="2:116" x14ac:dyDescent="0.15">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row>
    <row r="19" spans="9:116" x14ac:dyDescent="0.15"/>
    <row r="20" spans="9:116" x14ac:dyDescent="0.15"/>
    <row r="21" spans="9:116" x14ac:dyDescent="0.15">
      <c r="DL21" s="269"/>
    </row>
    <row r="22" spans="9:116" x14ac:dyDescent="0.15">
      <c r="DI22" s="269"/>
      <c r="DJ22" s="269"/>
      <c r="DK22" s="269"/>
      <c r="DL22" s="269"/>
    </row>
    <row r="23" spans="9:116" x14ac:dyDescent="0.15">
      <c r="CY23" s="269"/>
      <c r="CZ23" s="269"/>
      <c r="DA23" s="269"/>
      <c r="DB23" s="269"/>
      <c r="DC23" s="269"/>
      <c r="DD23" s="269"/>
      <c r="DE23" s="269"/>
      <c r="DF23" s="269"/>
      <c r="DG23" s="269"/>
      <c r="DH23" s="269"/>
      <c r="DI23" s="269"/>
      <c r="DJ23" s="269"/>
      <c r="DK23" s="269"/>
      <c r="DL23" s="26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9"/>
      <c r="DA35" s="269"/>
      <c r="DB35" s="269"/>
      <c r="DC35" s="269"/>
      <c r="DD35" s="269"/>
      <c r="DE35" s="269"/>
      <c r="DF35" s="269"/>
      <c r="DG35" s="269"/>
      <c r="DH35" s="269"/>
      <c r="DI35" s="269"/>
      <c r="DJ35" s="269"/>
      <c r="DK35" s="269"/>
      <c r="DL35" s="269"/>
    </row>
    <row r="36" spans="15:116" x14ac:dyDescent="0.15"/>
    <row r="37" spans="15:116" x14ac:dyDescent="0.15">
      <c r="DL37" s="269"/>
    </row>
    <row r="38" spans="15:116" x14ac:dyDescent="0.15">
      <c r="DI38" s="269"/>
      <c r="DJ38" s="269"/>
      <c r="DK38" s="269"/>
      <c r="DL38" s="269"/>
    </row>
    <row r="39" spans="15:116" x14ac:dyDescent="0.15"/>
    <row r="40" spans="15:116" x14ac:dyDescent="0.15"/>
    <row r="41" spans="15:116" x14ac:dyDescent="0.15"/>
    <row r="42" spans="15:116" x14ac:dyDescent="0.15"/>
    <row r="43" spans="15:116" x14ac:dyDescent="0.15">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row>
    <row r="44" spans="15:116" x14ac:dyDescent="0.15">
      <c r="DL44" s="269"/>
    </row>
    <row r="45" spans="15:116" x14ac:dyDescent="0.15"/>
    <row r="46" spans="15:116" x14ac:dyDescent="0.15">
      <c r="DA46" s="269"/>
      <c r="DB46" s="269"/>
      <c r="DC46" s="269"/>
      <c r="DD46" s="269"/>
      <c r="DE46" s="269"/>
      <c r="DF46" s="269"/>
      <c r="DG46" s="269"/>
      <c r="DH46" s="269"/>
      <c r="DI46" s="269"/>
      <c r="DJ46" s="269"/>
      <c r="DK46" s="269"/>
      <c r="DL46" s="269"/>
    </row>
    <row r="47" spans="15:116" x14ac:dyDescent="0.15"/>
    <row r="48" spans="15:116" x14ac:dyDescent="0.15"/>
    <row r="49" spans="104:116" x14ac:dyDescent="0.15"/>
    <row r="50" spans="104:116" x14ac:dyDescent="0.15">
      <c r="CZ50" s="269"/>
      <c r="DA50" s="269"/>
      <c r="DB50" s="269"/>
      <c r="DC50" s="269"/>
      <c r="DD50" s="269"/>
      <c r="DE50" s="269"/>
      <c r="DF50" s="269"/>
      <c r="DG50" s="269"/>
      <c r="DH50" s="269"/>
      <c r="DI50" s="269"/>
      <c r="DJ50" s="269"/>
      <c r="DK50" s="269"/>
      <c r="DL50" s="269"/>
    </row>
    <row r="51" spans="104:116" x14ac:dyDescent="0.15"/>
    <row r="52" spans="104:116" x14ac:dyDescent="0.15"/>
    <row r="53" spans="104:116" x14ac:dyDescent="0.15">
      <c r="DL53" s="26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9"/>
      <c r="DD67" s="269"/>
      <c r="DE67" s="269"/>
      <c r="DF67" s="269"/>
      <c r="DG67" s="269"/>
      <c r="DH67" s="269"/>
      <c r="DI67" s="269"/>
      <c r="DJ67" s="269"/>
      <c r="DK67" s="269"/>
      <c r="DL67" s="26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9wGj5uig3JfgFxp43uoOzUHRSJ/wSg5RJzHxSE5biKUI3eZ2+O+WGLoP1cM1r+BX7cDTou0eDUHoPZBSb2Jaw==" saltValue="px44OJsG3+SqrypV4hUN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sqref="A1:XFD1"/>
    </sheetView>
  </sheetViews>
  <sheetFormatPr defaultColWidth="0" defaultRowHeight="13.5" customHeight="1" zeroHeight="1" x14ac:dyDescent="0.15"/>
  <cols>
    <col min="1" max="36" width="2.5" style="271" customWidth="1"/>
    <col min="37" max="44" width="17" style="271" customWidth="1"/>
    <col min="45" max="45" width="6.125" style="278" customWidth="1"/>
    <col min="46" max="46" width="3" style="276" customWidth="1"/>
    <col min="47" max="47" width="19.125" style="271" hidden="1" customWidth="1"/>
    <col min="48" max="52" width="12.625" style="271" hidden="1" customWidth="1"/>
    <col min="53" max="16384" width="8.625" style="271" hidden="1"/>
  </cols>
  <sheetData>
    <row r="1" spans="1:46" x14ac:dyDescent="0.15">
      <c r="AS1" s="272"/>
      <c r="AT1" s="272"/>
    </row>
    <row r="2" spans="1:46" x14ac:dyDescent="0.15">
      <c r="AS2" s="272"/>
      <c r="AT2" s="272"/>
    </row>
    <row r="3" spans="1:46" x14ac:dyDescent="0.15">
      <c r="AS3" s="272"/>
      <c r="AT3" s="272"/>
    </row>
    <row r="4" spans="1:46" x14ac:dyDescent="0.15">
      <c r="AS4" s="272"/>
      <c r="AT4" s="272"/>
    </row>
    <row r="5" spans="1:46" ht="17.25" x14ac:dyDescent="0.15">
      <c r="A5" s="273" t="s">
        <v>487</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5"/>
    </row>
    <row r="6" spans="1:46" x14ac:dyDescent="0.15">
      <c r="A6" s="276"/>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7" t="s">
        <v>488</v>
      </c>
      <c r="AL6" s="277"/>
      <c r="AM6" s="277"/>
      <c r="AN6" s="277"/>
      <c r="AO6" s="272"/>
      <c r="AP6" s="272"/>
      <c r="AQ6" s="272"/>
      <c r="AR6" s="272"/>
    </row>
    <row r="7" spans="1:46" x14ac:dyDescent="0.15">
      <c r="A7" s="276"/>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9"/>
      <c r="AL7" s="280"/>
      <c r="AM7" s="280"/>
      <c r="AN7" s="281"/>
      <c r="AO7" s="1153" t="s">
        <v>489</v>
      </c>
      <c r="AP7" s="282"/>
      <c r="AQ7" s="283" t="s">
        <v>490</v>
      </c>
      <c r="AR7" s="284"/>
    </row>
    <row r="8" spans="1:46" x14ac:dyDescent="0.15">
      <c r="A8" s="276"/>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85"/>
      <c r="AL8" s="286"/>
      <c r="AM8" s="286"/>
      <c r="AN8" s="287"/>
      <c r="AO8" s="1154"/>
      <c r="AP8" s="288" t="s">
        <v>491</v>
      </c>
      <c r="AQ8" s="289" t="s">
        <v>492</v>
      </c>
      <c r="AR8" s="290" t="s">
        <v>493</v>
      </c>
    </row>
    <row r="9" spans="1:46" x14ac:dyDescent="0.15">
      <c r="A9" s="276"/>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1155" t="s">
        <v>494</v>
      </c>
      <c r="AL9" s="1156"/>
      <c r="AM9" s="1156"/>
      <c r="AN9" s="1157"/>
      <c r="AO9" s="291">
        <v>816851</v>
      </c>
      <c r="AP9" s="291">
        <v>182251</v>
      </c>
      <c r="AQ9" s="292">
        <v>189734</v>
      </c>
      <c r="AR9" s="293">
        <v>-3.9</v>
      </c>
    </row>
    <row r="10" spans="1:46" x14ac:dyDescent="0.15">
      <c r="A10" s="276"/>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1155" t="s">
        <v>495</v>
      </c>
      <c r="AL10" s="1156"/>
      <c r="AM10" s="1156"/>
      <c r="AN10" s="1157"/>
      <c r="AO10" s="294">
        <v>95383</v>
      </c>
      <c r="AP10" s="294">
        <v>21281</v>
      </c>
      <c r="AQ10" s="295">
        <v>22180</v>
      </c>
      <c r="AR10" s="296">
        <v>-4.0999999999999996</v>
      </c>
    </row>
    <row r="11" spans="1:46" ht="13.5" customHeight="1" x14ac:dyDescent="0.15">
      <c r="A11" s="276"/>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1155" t="s">
        <v>496</v>
      </c>
      <c r="AL11" s="1156"/>
      <c r="AM11" s="1156"/>
      <c r="AN11" s="1157"/>
      <c r="AO11" s="294">
        <v>155218</v>
      </c>
      <c r="AP11" s="294">
        <v>34631</v>
      </c>
      <c r="AQ11" s="295">
        <v>28692</v>
      </c>
      <c r="AR11" s="296">
        <v>20.7</v>
      </c>
    </row>
    <row r="12" spans="1:46" ht="13.5" customHeight="1" x14ac:dyDescent="0.15">
      <c r="A12" s="276"/>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1155" t="s">
        <v>497</v>
      </c>
      <c r="AL12" s="1156"/>
      <c r="AM12" s="1156"/>
      <c r="AN12" s="1157"/>
      <c r="AO12" s="294" t="s">
        <v>498</v>
      </c>
      <c r="AP12" s="294" t="s">
        <v>498</v>
      </c>
      <c r="AQ12" s="295">
        <v>4806</v>
      </c>
      <c r="AR12" s="296" t="s">
        <v>498</v>
      </c>
    </row>
    <row r="13" spans="1:46" ht="13.5" customHeight="1" x14ac:dyDescent="0.15">
      <c r="A13" s="276"/>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1155" t="s">
        <v>499</v>
      </c>
      <c r="AL13" s="1156"/>
      <c r="AM13" s="1156"/>
      <c r="AN13" s="1157"/>
      <c r="AO13" s="294" t="s">
        <v>498</v>
      </c>
      <c r="AP13" s="294" t="s">
        <v>498</v>
      </c>
      <c r="AQ13" s="295" t="s">
        <v>498</v>
      </c>
      <c r="AR13" s="296" t="s">
        <v>498</v>
      </c>
    </row>
    <row r="14" spans="1:46" ht="13.5" customHeight="1" x14ac:dyDescent="0.15">
      <c r="A14" s="276"/>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1155" t="s">
        <v>500</v>
      </c>
      <c r="AL14" s="1156"/>
      <c r="AM14" s="1156"/>
      <c r="AN14" s="1157"/>
      <c r="AO14" s="294">
        <v>38216</v>
      </c>
      <c r="AP14" s="294">
        <v>8527</v>
      </c>
      <c r="AQ14" s="295">
        <v>8976</v>
      </c>
      <c r="AR14" s="296">
        <v>-5</v>
      </c>
    </row>
    <row r="15" spans="1:46" ht="13.5" customHeight="1" x14ac:dyDescent="0.15">
      <c r="A15" s="276"/>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1155" t="s">
        <v>501</v>
      </c>
      <c r="AL15" s="1156"/>
      <c r="AM15" s="1156"/>
      <c r="AN15" s="1157"/>
      <c r="AO15" s="294">
        <v>18013</v>
      </c>
      <c r="AP15" s="294">
        <v>4019</v>
      </c>
      <c r="AQ15" s="295">
        <v>4161</v>
      </c>
      <c r="AR15" s="296">
        <v>-3.4</v>
      </c>
    </row>
    <row r="16" spans="1:46" x14ac:dyDescent="0.15">
      <c r="A16" s="276"/>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1158" t="s">
        <v>502</v>
      </c>
      <c r="AL16" s="1159"/>
      <c r="AM16" s="1159"/>
      <c r="AN16" s="1160"/>
      <c r="AO16" s="294">
        <v>-73365</v>
      </c>
      <c r="AP16" s="294">
        <v>-16369</v>
      </c>
      <c r="AQ16" s="295">
        <v>-17989</v>
      </c>
      <c r="AR16" s="296">
        <v>-9</v>
      </c>
    </row>
    <row r="17" spans="1:46" x14ac:dyDescent="0.15">
      <c r="A17" s="276"/>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1158" t="s">
        <v>180</v>
      </c>
      <c r="AL17" s="1159"/>
      <c r="AM17" s="1159"/>
      <c r="AN17" s="1160"/>
      <c r="AO17" s="294">
        <v>1050316</v>
      </c>
      <c r="AP17" s="294">
        <v>234341</v>
      </c>
      <c r="AQ17" s="295">
        <v>240560</v>
      </c>
      <c r="AR17" s="296">
        <v>-2.6</v>
      </c>
    </row>
    <row r="18" spans="1:46" x14ac:dyDescent="0.15">
      <c r="A18" s="276"/>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97"/>
      <c r="AR18" s="297"/>
    </row>
    <row r="19" spans="1:46" x14ac:dyDescent="0.15">
      <c r="A19" s="276"/>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t="s">
        <v>503</v>
      </c>
      <c r="AL19" s="272"/>
      <c r="AM19" s="272"/>
      <c r="AN19" s="272"/>
      <c r="AO19" s="272"/>
      <c r="AP19" s="272"/>
      <c r="AQ19" s="272"/>
      <c r="AR19" s="272"/>
    </row>
    <row r="20" spans="1:46" x14ac:dyDescent="0.15">
      <c r="A20" s="276"/>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98"/>
      <c r="AL20" s="299"/>
      <c r="AM20" s="299"/>
      <c r="AN20" s="300"/>
      <c r="AO20" s="301" t="s">
        <v>504</v>
      </c>
      <c r="AP20" s="302" t="s">
        <v>505</v>
      </c>
      <c r="AQ20" s="303" t="s">
        <v>506</v>
      </c>
      <c r="AR20" s="304"/>
    </row>
    <row r="21" spans="1:46" s="310" customFormat="1" x14ac:dyDescent="0.15">
      <c r="A21" s="305"/>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1150" t="s">
        <v>507</v>
      </c>
      <c r="AL21" s="1151"/>
      <c r="AM21" s="1151"/>
      <c r="AN21" s="1152"/>
      <c r="AO21" s="306">
        <v>21.87</v>
      </c>
      <c r="AP21" s="307">
        <v>21.65</v>
      </c>
      <c r="AQ21" s="308">
        <v>0.22</v>
      </c>
      <c r="AR21" s="277"/>
      <c r="AS21" s="309"/>
      <c r="AT21" s="305"/>
    </row>
    <row r="22" spans="1:46" s="310" customFormat="1" x14ac:dyDescent="0.15">
      <c r="A22" s="305"/>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1150" t="s">
        <v>508</v>
      </c>
      <c r="AL22" s="1151"/>
      <c r="AM22" s="1151"/>
      <c r="AN22" s="1152"/>
      <c r="AO22" s="311">
        <v>97.1</v>
      </c>
      <c r="AP22" s="312">
        <v>95.4</v>
      </c>
      <c r="AQ22" s="313">
        <v>1.7</v>
      </c>
      <c r="AR22" s="297"/>
      <c r="AS22" s="309"/>
      <c r="AT22" s="305"/>
    </row>
    <row r="23" spans="1:46" s="310" customFormat="1" x14ac:dyDescent="0.15">
      <c r="A23" s="305"/>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97"/>
      <c r="AQ23" s="297"/>
      <c r="AR23" s="297"/>
      <c r="AS23" s="309"/>
      <c r="AT23" s="305"/>
    </row>
    <row r="24" spans="1:46" s="310" customFormat="1" x14ac:dyDescent="0.15">
      <c r="A24" s="305"/>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97"/>
      <c r="AQ24" s="297"/>
      <c r="AR24" s="297"/>
      <c r="AS24" s="309"/>
      <c r="AT24" s="305"/>
    </row>
    <row r="25" spans="1:46" s="310" customFormat="1" x14ac:dyDescent="0.15">
      <c r="A25" s="314"/>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6"/>
      <c r="AQ25" s="316"/>
      <c r="AR25" s="316"/>
      <c r="AS25" s="317"/>
      <c r="AT25" s="305"/>
    </row>
    <row r="26" spans="1:46" s="310" customFormat="1" x14ac:dyDescent="0.15">
      <c r="A26" s="277" t="s">
        <v>509</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97"/>
      <c r="AQ26" s="297"/>
      <c r="AR26" s="297"/>
      <c r="AS26" s="277"/>
      <c r="AT26" s="277"/>
    </row>
    <row r="27" spans="1:46" x14ac:dyDescent="0.15">
      <c r="A27" s="318" t="s">
        <v>510</v>
      </c>
      <c r="AO27" s="272"/>
      <c r="AP27" s="272"/>
      <c r="AQ27" s="272"/>
      <c r="AR27" s="272"/>
      <c r="AS27" s="272"/>
      <c r="AT27" s="272"/>
    </row>
    <row r="28" spans="1:46" ht="17.25" x14ac:dyDescent="0.15">
      <c r="A28" s="273" t="s">
        <v>511</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319"/>
    </row>
    <row r="29" spans="1:46" x14ac:dyDescent="0.15">
      <c r="A29" s="276"/>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7" t="s">
        <v>512</v>
      </c>
      <c r="AL29" s="277"/>
      <c r="AM29" s="277"/>
      <c r="AN29" s="277"/>
      <c r="AO29" s="272"/>
      <c r="AP29" s="272"/>
      <c r="AQ29" s="272"/>
      <c r="AR29" s="272"/>
      <c r="AS29" s="320"/>
    </row>
    <row r="30" spans="1:46" x14ac:dyDescent="0.15">
      <c r="A30" s="276"/>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9"/>
      <c r="AL30" s="280"/>
      <c r="AM30" s="280"/>
      <c r="AN30" s="281"/>
      <c r="AO30" s="1153" t="s">
        <v>489</v>
      </c>
      <c r="AP30" s="282"/>
      <c r="AQ30" s="283" t="s">
        <v>490</v>
      </c>
      <c r="AR30" s="284"/>
    </row>
    <row r="31" spans="1:46" x14ac:dyDescent="0.15">
      <c r="A31" s="276"/>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85"/>
      <c r="AL31" s="286"/>
      <c r="AM31" s="286"/>
      <c r="AN31" s="287"/>
      <c r="AO31" s="1154"/>
      <c r="AP31" s="288" t="s">
        <v>491</v>
      </c>
      <c r="AQ31" s="289" t="s">
        <v>492</v>
      </c>
      <c r="AR31" s="290" t="s">
        <v>493</v>
      </c>
    </row>
    <row r="32" spans="1:46" ht="27" customHeight="1" x14ac:dyDescent="0.15">
      <c r="A32" s="276"/>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1166" t="s">
        <v>513</v>
      </c>
      <c r="AL32" s="1167"/>
      <c r="AM32" s="1167"/>
      <c r="AN32" s="1168"/>
      <c r="AO32" s="321">
        <v>518324</v>
      </c>
      <c r="AP32" s="321">
        <v>115646</v>
      </c>
      <c r="AQ32" s="322">
        <v>139228</v>
      </c>
      <c r="AR32" s="323">
        <v>-16.899999999999999</v>
      </c>
    </row>
    <row r="33" spans="1:46" ht="13.5" customHeight="1" x14ac:dyDescent="0.15">
      <c r="A33" s="276"/>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1166" t="s">
        <v>514</v>
      </c>
      <c r="AL33" s="1167"/>
      <c r="AM33" s="1167"/>
      <c r="AN33" s="1168"/>
      <c r="AO33" s="321" t="s">
        <v>498</v>
      </c>
      <c r="AP33" s="321" t="s">
        <v>498</v>
      </c>
      <c r="AQ33" s="322" t="s">
        <v>498</v>
      </c>
      <c r="AR33" s="323" t="s">
        <v>498</v>
      </c>
    </row>
    <row r="34" spans="1:46" ht="27" customHeight="1" x14ac:dyDescent="0.15">
      <c r="A34" s="276"/>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1166" t="s">
        <v>515</v>
      </c>
      <c r="AL34" s="1167"/>
      <c r="AM34" s="1167"/>
      <c r="AN34" s="1168"/>
      <c r="AO34" s="321" t="s">
        <v>498</v>
      </c>
      <c r="AP34" s="321" t="s">
        <v>498</v>
      </c>
      <c r="AQ34" s="322">
        <v>5</v>
      </c>
      <c r="AR34" s="323" t="s">
        <v>498</v>
      </c>
    </row>
    <row r="35" spans="1:46" ht="27" customHeight="1" x14ac:dyDescent="0.15">
      <c r="A35" s="276"/>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1166" t="s">
        <v>516</v>
      </c>
      <c r="AL35" s="1167"/>
      <c r="AM35" s="1167"/>
      <c r="AN35" s="1168"/>
      <c r="AO35" s="321">
        <v>148173</v>
      </c>
      <c r="AP35" s="321">
        <v>33060</v>
      </c>
      <c r="AQ35" s="322">
        <v>32095</v>
      </c>
      <c r="AR35" s="323">
        <v>3</v>
      </c>
    </row>
    <row r="36" spans="1:46" ht="27" customHeight="1" x14ac:dyDescent="0.15">
      <c r="A36" s="276"/>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1166" t="s">
        <v>517</v>
      </c>
      <c r="AL36" s="1167"/>
      <c r="AM36" s="1167"/>
      <c r="AN36" s="1168"/>
      <c r="AO36" s="321">
        <v>9378</v>
      </c>
      <c r="AP36" s="321">
        <v>2092</v>
      </c>
      <c r="AQ36" s="322">
        <v>5254</v>
      </c>
      <c r="AR36" s="323">
        <v>-60.2</v>
      </c>
    </row>
    <row r="37" spans="1:46" ht="13.5" customHeight="1" x14ac:dyDescent="0.15">
      <c r="A37" s="276"/>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1166" t="s">
        <v>518</v>
      </c>
      <c r="AL37" s="1167"/>
      <c r="AM37" s="1167"/>
      <c r="AN37" s="1168"/>
      <c r="AO37" s="321">
        <v>1033</v>
      </c>
      <c r="AP37" s="321">
        <v>230</v>
      </c>
      <c r="AQ37" s="322">
        <v>1384</v>
      </c>
      <c r="AR37" s="323">
        <v>-83.4</v>
      </c>
    </row>
    <row r="38" spans="1:46" ht="27" customHeight="1" x14ac:dyDescent="0.15">
      <c r="A38" s="276"/>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1169" t="s">
        <v>519</v>
      </c>
      <c r="AL38" s="1170"/>
      <c r="AM38" s="1170"/>
      <c r="AN38" s="1171"/>
      <c r="AO38" s="324">
        <v>76</v>
      </c>
      <c r="AP38" s="324">
        <v>17</v>
      </c>
      <c r="AQ38" s="325">
        <v>32</v>
      </c>
      <c r="AR38" s="313">
        <v>-46.9</v>
      </c>
      <c r="AS38" s="320"/>
    </row>
    <row r="39" spans="1:46" x14ac:dyDescent="0.15">
      <c r="A39" s="276"/>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1169" t="s">
        <v>520</v>
      </c>
      <c r="AL39" s="1170"/>
      <c r="AM39" s="1170"/>
      <c r="AN39" s="1171"/>
      <c r="AO39" s="321">
        <v>-41949</v>
      </c>
      <c r="AP39" s="321">
        <v>-9359</v>
      </c>
      <c r="AQ39" s="322">
        <v>-8131</v>
      </c>
      <c r="AR39" s="323">
        <v>15.1</v>
      </c>
      <c r="AS39" s="320"/>
    </row>
    <row r="40" spans="1:46" ht="27" customHeight="1" x14ac:dyDescent="0.15">
      <c r="A40" s="276"/>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1166" t="s">
        <v>521</v>
      </c>
      <c r="AL40" s="1167"/>
      <c r="AM40" s="1167"/>
      <c r="AN40" s="1168"/>
      <c r="AO40" s="321">
        <v>-468126</v>
      </c>
      <c r="AP40" s="321">
        <v>-104446</v>
      </c>
      <c r="AQ40" s="322">
        <v>-126394</v>
      </c>
      <c r="AR40" s="323">
        <v>-17.399999999999999</v>
      </c>
      <c r="AS40" s="320"/>
    </row>
    <row r="41" spans="1:46" x14ac:dyDescent="0.15">
      <c r="A41" s="276"/>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1172" t="s">
        <v>292</v>
      </c>
      <c r="AL41" s="1173"/>
      <c r="AM41" s="1173"/>
      <c r="AN41" s="1174"/>
      <c r="AO41" s="321">
        <v>166909</v>
      </c>
      <c r="AP41" s="321">
        <v>37240</v>
      </c>
      <c r="AQ41" s="322">
        <v>43473</v>
      </c>
      <c r="AR41" s="323">
        <v>-14.3</v>
      </c>
      <c r="AS41" s="320"/>
    </row>
    <row r="42" spans="1:46" x14ac:dyDescent="0.15">
      <c r="A42" s="276"/>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326" t="s">
        <v>522</v>
      </c>
      <c r="AL42" s="272"/>
      <c r="AM42" s="272"/>
      <c r="AN42" s="272"/>
      <c r="AO42" s="272"/>
      <c r="AP42" s="272"/>
      <c r="AQ42" s="297"/>
      <c r="AR42" s="297"/>
      <c r="AS42" s="320"/>
    </row>
    <row r="43" spans="1:46" x14ac:dyDescent="0.15">
      <c r="A43" s="276"/>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327"/>
      <c r="AQ43" s="297"/>
      <c r="AR43" s="272"/>
      <c r="AS43" s="320"/>
    </row>
    <row r="44" spans="1:46" x14ac:dyDescent="0.15">
      <c r="A44" s="276"/>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97"/>
      <c r="AR44" s="272"/>
    </row>
    <row r="45" spans="1:46" x14ac:dyDescent="0.15">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328"/>
      <c r="AR45" s="274"/>
      <c r="AS45" s="274"/>
      <c r="AT45" s="272"/>
    </row>
    <row r="46" spans="1:46" x14ac:dyDescent="0.15">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272"/>
    </row>
    <row r="47" spans="1:46" ht="17.25" customHeight="1" x14ac:dyDescent="0.15">
      <c r="A47" s="330" t="s">
        <v>523</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row>
    <row r="48" spans="1:46" x14ac:dyDescent="0.15">
      <c r="A48" s="276"/>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331" t="s">
        <v>524</v>
      </c>
      <c r="AL48" s="331"/>
      <c r="AM48" s="331"/>
      <c r="AN48" s="331"/>
      <c r="AO48" s="331"/>
      <c r="AP48" s="331"/>
      <c r="AQ48" s="332"/>
      <c r="AR48" s="331"/>
    </row>
    <row r="49" spans="1:44" ht="13.5" customHeight="1" x14ac:dyDescent="0.15">
      <c r="A49" s="276"/>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333"/>
      <c r="AL49" s="334"/>
      <c r="AM49" s="1161" t="s">
        <v>489</v>
      </c>
      <c r="AN49" s="1163" t="s">
        <v>525</v>
      </c>
      <c r="AO49" s="1164"/>
      <c r="AP49" s="1164"/>
      <c r="AQ49" s="1164"/>
      <c r="AR49" s="1165"/>
    </row>
    <row r="50" spans="1:44" x14ac:dyDescent="0.15">
      <c r="A50" s="276"/>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335"/>
      <c r="AL50" s="336"/>
      <c r="AM50" s="1162"/>
      <c r="AN50" s="337" t="s">
        <v>526</v>
      </c>
      <c r="AO50" s="338" t="s">
        <v>527</v>
      </c>
      <c r="AP50" s="339" t="s">
        <v>528</v>
      </c>
      <c r="AQ50" s="340" t="s">
        <v>529</v>
      </c>
      <c r="AR50" s="341" t="s">
        <v>530</v>
      </c>
    </row>
    <row r="51" spans="1:44" x14ac:dyDescent="0.15">
      <c r="A51" s="276"/>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333" t="s">
        <v>531</v>
      </c>
      <c r="AL51" s="334"/>
      <c r="AM51" s="342">
        <v>985037</v>
      </c>
      <c r="AN51" s="343">
        <v>205602</v>
      </c>
      <c r="AO51" s="344">
        <v>2.7</v>
      </c>
      <c r="AP51" s="345">
        <v>174587</v>
      </c>
      <c r="AQ51" s="346">
        <v>19.100000000000001</v>
      </c>
      <c r="AR51" s="347">
        <v>-16.399999999999999</v>
      </c>
    </row>
    <row r="52" spans="1:44" x14ac:dyDescent="0.15">
      <c r="A52" s="276"/>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348"/>
      <c r="AL52" s="349" t="s">
        <v>532</v>
      </c>
      <c r="AM52" s="350">
        <v>507079</v>
      </c>
      <c r="AN52" s="351">
        <v>105840</v>
      </c>
      <c r="AO52" s="352">
        <v>-45.9</v>
      </c>
      <c r="AP52" s="353">
        <v>79695</v>
      </c>
      <c r="AQ52" s="354">
        <v>17</v>
      </c>
      <c r="AR52" s="355">
        <v>-62.9</v>
      </c>
    </row>
    <row r="53" spans="1:44" x14ac:dyDescent="0.15">
      <c r="A53" s="276"/>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333" t="s">
        <v>533</v>
      </c>
      <c r="AL53" s="334"/>
      <c r="AM53" s="342">
        <v>1959367</v>
      </c>
      <c r="AN53" s="343">
        <v>414505</v>
      </c>
      <c r="AO53" s="344">
        <v>101.6</v>
      </c>
      <c r="AP53" s="345">
        <v>175675</v>
      </c>
      <c r="AQ53" s="346">
        <v>0.6</v>
      </c>
      <c r="AR53" s="347">
        <v>101</v>
      </c>
    </row>
    <row r="54" spans="1:44" x14ac:dyDescent="0.15">
      <c r="A54" s="276"/>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348"/>
      <c r="AL54" s="349" t="s">
        <v>532</v>
      </c>
      <c r="AM54" s="350">
        <v>836886</v>
      </c>
      <c r="AN54" s="351">
        <v>177044</v>
      </c>
      <c r="AO54" s="352">
        <v>67.3</v>
      </c>
      <c r="AP54" s="353">
        <v>87698</v>
      </c>
      <c r="AQ54" s="354">
        <v>10</v>
      </c>
      <c r="AR54" s="355">
        <v>57.3</v>
      </c>
    </row>
    <row r="55" spans="1:44" x14ac:dyDescent="0.15">
      <c r="A55" s="276"/>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333" t="s">
        <v>534</v>
      </c>
      <c r="AL55" s="334"/>
      <c r="AM55" s="342">
        <v>550595</v>
      </c>
      <c r="AN55" s="343">
        <v>118382</v>
      </c>
      <c r="AO55" s="344">
        <v>-71.400000000000006</v>
      </c>
      <c r="AP55" s="345">
        <v>280458</v>
      </c>
      <c r="AQ55" s="346">
        <v>59.6</v>
      </c>
      <c r="AR55" s="347">
        <v>-131</v>
      </c>
    </row>
    <row r="56" spans="1:44" x14ac:dyDescent="0.15">
      <c r="A56" s="276"/>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348"/>
      <c r="AL56" s="349" t="s">
        <v>532</v>
      </c>
      <c r="AM56" s="350">
        <v>429303</v>
      </c>
      <c r="AN56" s="351">
        <v>92303</v>
      </c>
      <c r="AO56" s="352">
        <v>-47.9</v>
      </c>
      <c r="AP56" s="353">
        <v>127286</v>
      </c>
      <c r="AQ56" s="354">
        <v>45.1</v>
      </c>
      <c r="AR56" s="355">
        <v>-93</v>
      </c>
    </row>
    <row r="57" spans="1:44" x14ac:dyDescent="0.15">
      <c r="A57" s="276"/>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333" t="s">
        <v>535</v>
      </c>
      <c r="AL57" s="334"/>
      <c r="AM57" s="342">
        <v>788465</v>
      </c>
      <c r="AN57" s="343">
        <v>172417</v>
      </c>
      <c r="AO57" s="344">
        <v>45.6</v>
      </c>
      <c r="AP57" s="345">
        <v>291945</v>
      </c>
      <c r="AQ57" s="346">
        <v>4.0999999999999996</v>
      </c>
      <c r="AR57" s="347">
        <v>41.5</v>
      </c>
    </row>
    <row r="58" spans="1:44" x14ac:dyDescent="0.15">
      <c r="A58" s="276"/>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348"/>
      <c r="AL58" s="349" t="s">
        <v>532</v>
      </c>
      <c r="AM58" s="350">
        <v>463911</v>
      </c>
      <c r="AN58" s="351">
        <v>101446</v>
      </c>
      <c r="AO58" s="352">
        <v>9.9</v>
      </c>
      <c r="AP58" s="353">
        <v>127651</v>
      </c>
      <c r="AQ58" s="354">
        <v>0.3</v>
      </c>
      <c r="AR58" s="355">
        <v>9.6</v>
      </c>
    </row>
    <row r="59" spans="1:44" x14ac:dyDescent="0.15">
      <c r="A59" s="276"/>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333" t="s">
        <v>536</v>
      </c>
      <c r="AL59" s="334"/>
      <c r="AM59" s="342">
        <v>942092</v>
      </c>
      <c r="AN59" s="343">
        <v>210195</v>
      </c>
      <c r="AO59" s="344">
        <v>21.9</v>
      </c>
      <c r="AP59" s="345">
        <v>291173</v>
      </c>
      <c r="AQ59" s="346">
        <v>-0.3</v>
      </c>
      <c r="AR59" s="347">
        <v>22.2</v>
      </c>
    </row>
    <row r="60" spans="1:44" x14ac:dyDescent="0.15">
      <c r="A60" s="276"/>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348"/>
      <c r="AL60" s="349" t="s">
        <v>532</v>
      </c>
      <c r="AM60" s="350">
        <v>389511</v>
      </c>
      <c r="AN60" s="351">
        <v>86906</v>
      </c>
      <c r="AO60" s="352">
        <v>-14.3</v>
      </c>
      <c r="AP60" s="353">
        <v>119071</v>
      </c>
      <c r="AQ60" s="354">
        <v>-6.7</v>
      </c>
      <c r="AR60" s="355">
        <v>-7.6</v>
      </c>
    </row>
    <row r="61" spans="1:44" x14ac:dyDescent="0.15">
      <c r="A61" s="276"/>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333" t="s">
        <v>537</v>
      </c>
      <c r="AL61" s="356"/>
      <c r="AM61" s="357">
        <v>1045111</v>
      </c>
      <c r="AN61" s="358">
        <v>224220</v>
      </c>
      <c r="AO61" s="359">
        <v>20.100000000000001</v>
      </c>
      <c r="AP61" s="360">
        <v>242768</v>
      </c>
      <c r="AQ61" s="361">
        <v>16.600000000000001</v>
      </c>
      <c r="AR61" s="347">
        <v>3.5</v>
      </c>
    </row>
    <row r="62" spans="1:44" x14ac:dyDescent="0.15">
      <c r="A62" s="276"/>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348"/>
      <c r="AL62" s="349" t="s">
        <v>532</v>
      </c>
      <c r="AM62" s="350">
        <v>525338</v>
      </c>
      <c r="AN62" s="351">
        <v>112708</v>
      </c>
      <c r="AO62" s="352">
        <v>-6.2</v>
      </c>
      <c r="AP62" s="353">
        <v>108280</v>
      </c>
      <c r="AQ62" s="354">
        <v>13.1</v>
      </c>
      <c r="AR62" s="355">
        <v>-19.3</v>
      </c>
    </row>
    <row r="63" spans="1:44" x14ac:dyDescent="0.15">
      <c r="A63" s="276"/>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row>
    <row r="64" spans="1:44" x14ac:dyDescent="0.15">
      <c r="A64" s="276"/>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row>
    <row r="65" spans="1:46" x14ac:dyDescent="0.15">
      <c r="A65" s="276"/>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row>
    <row r="66" spans="1:46" x14ac:dyDescent="0.15">
      <c r="A66" s="362"/>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63"/>
    </row>
    <row r="67" spans="1:46" ht="13.5" hidden="1" customHeight="1" x14ac:dyDescent="0.15">
      <c r="AK67" s="272"/>
      <c r="AL67" s="272"/>
      <c r="AM67" s="272"/>
      <c r="AN67" s="272"/>
      <c r="AO67" s="272"/>
      <c r="AP67" s="272"/>
      <c r="AQ67" s="272"/>
      <c r="AR67" s="272"/>
      <c r="AS67" s="272"/>
      <c r="AT67" s="272"/>
    </row>
    <row r="68" spans="1:46" ht="13.5" hidden="1" customHeight="1" x14ac:dyDescent="0.15">
      <c r="AK68" s="272"/>
      <c r="AL68" s="272"/>
      <c r="AM68" s="272"/>
      <c r="AN68" s="272"/>
      <c r="AO68" s="272"/>
      <c r="AP68" s="272"/>
      <c r="AQ68" s="272"/>
      <c r="AR68" s="272"/>
    </row>
    <row r="69" spans="1:46" ht="13.5" hidden="1" customHeight="1" x14ac:dyDescent="0.15">
      <c r="AK69" s="272"/>
      <c r="AL69" s="272"/>
      <c r="AM69" s="272"/>
      <c r="AN69" s="272"/>
      <c r="AO69" s="272"/>
      <c r="AP69" s="272"/>
      <c r="AQ69" s="272"/>
      <c r="AR69" s="272"/>
    </row>
    <row r="70" spans="1:46" hidden="1" x14ac:dyDescent="0.15">
      <c r="AK70" s="272"/>
      <c r="AL70" s="272"/>
      <c r="AM70" s="272"/>
      <c r="AN70" s="272"/>
      <c r="AO70" s="272"/>
      <c r="AP70" s="272"/>
      <c r="AQ70" s="272"/>
      <c r="AR70" s="272"/>
    </row>
    <row r="71" spans="1:46" hidden="1" x14ac:dyDescent="0.15">
      <c r="AK71" s="272"/>
      <c r="AL71" s="272"/>
      <c r="AM71" s="272"/>
      <c r="AN71" s="272"/>
      <c r="AO71" s="272"/>
      <c r="AP71" s="272"/>
      <c r="AQ71" s="272"/>
      <c r="AR71" s="272"/>
    </row>
    <row r="72" spans="1:46" hidden="1" x14ac:dyDescent="0.15">
      <c r="AK72" s="272"/>
      <c r="AL72" s="272"/>
      <c r="AM72" s="272"/>
      <c r="AN72" s="272"/>
      <c r="AO72" s="272"/>
      <c r="AP72" s="272"/>
      <c r="AQ72" s="272"/>
      <c r="AR72" s="272"/>
    </row>
    <row r="73" spans="1:46" hidden="1" x14ac:dyDescent="0.15">
      <c r="AK73" s="272"/>
      <c r="AL73" s="272"/>
      <c r="AM73" s="272"/>
      <c r="AN73" s="272"/>
      <c r="AO73" s="272"/>
      <c r="AP73" s="272"/>
      <c r="AQ73" s="272"/>
      <c r="AR73" s="272"/>
    </row>
    <row r="74" spans="1:46" hidden="1" x14ac:dyDescent="0.15"/>
  </sheetData>
  <sheetProtection algorithmName="SHA-512" hashValue="J5Z1NQhMvO9EE3dlFVrgWWEY2bJELS7sx1CEzptWQGZPp/G4xnZBOSUFpLvcm/mO9j3wCC7Q5CY/vcPhGyj1gg==" saltValue="vzgutnoMs6AgCIM+FBen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0" customWidth="1"/>
    <col min="126" max="16384" width="9" style="269" hidden="1"/>
  </cols>
  <sheetData>
    <row r="1" spans="2:125"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2:125" x14ac:dyDescent="0.15">
      <c r="B2" s="269"/>
      <c r="DG2" s="269"/>
    </row>
    <row r="3" spans="2:125" x14ac:dyDescent="0.15">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H3" s="269"/>
      <c r="DI3" s="269"/>
      <c r="DJ3" s="269"/>
      <c r="DK3" s="269"/>
      <c r="DL3" s="269"/>
      <c r="DM3" s="269"/>
      <c r="DN3" s="269"/>
      <c r="DO3" s="269"/>
      <c r="DP3" s="269"/>
      <c r="DQ3" s="269"/>
      <c r="DR3" s="269"/>
      <c r="DS3" s="269"/>
      <c r="DT3" s="269"/>
      <c r="DU3" s="269"/>
    </row>
    <row r="4" spans="2:125" x14ac:dyDescent="0.15"/>
    <row r="5" spans="2:125" x14ac:dyDescent="0.15"/>
    <row r="6" spans="2:125" x14ac:dyDescent="0.15"/>
    <row r="7" spans="2:125" x14ac:dyDescent="0.15"/>
    <row r="8" spans="2:125" x14ac:dyDescent="0.15"/>
    <row r="9" spans="2:125" x14ac:dyDescent="0.15">
      <c r="DU9" s="26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9"/>
    </row>
    <row r="18" spans="125:125" x14ac:dyDescent="0.15"/>
    <row r="19" spans="125:125" x14ac:dyDescent="0.15"/>
    <row r="20" spans="125:125" x14ac:dyDescent="0.15">
      <c r="DU20" s="269"/>
    </row>
    <row r="21" spans="125:125" x14ac:dyDescent="0.15">
      <c r="DU21" s="26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9"/>
    </row>
    <row r="29" spans="125:125" x14ac:dyDescent="0.15"/>
    <row r="30" spans="125:125" x14ac:dyDescent="0.15"/>
    <row r="31" spans="125:125" x14ac:dyDescent="0.15"/>
    <row r="32" spans="125:125" x14ac:dyDescent="0.15"/>
    <row r="33" spans="2:125" x14ac:dyDescent="0.15">
      <c r="B33" s="269"/>
      <c r="G33" s="269"/>
      <c r="I33" s="269"/>
    </row>
    <row r="34" spans="2:125" x14ac:dyDescent="0.15">
      <c r="C34" s="269"/>
      <c r="P34" s="269"/>
      <c r="DE34" s="269"/>
      <c r="DH34" s="269"/>
    </row>
    <row r="35" spans="2:125" x14ac:dyDescent="0.15">
      <c r="D35" s="269"/>
      <c r="E35" s="269"/>
      <c r="DG35" s="269"/>
      <c r="DJ35" s="269"/>
      <c r="DP35" s="269"/>
      <c r="DQ35" s="269"/>
      <c r="DR35" s="269"/>
      <c r="DS35" s="269"/>
      <c r="DT35" s="269"/>
      <c r="DU35" s="269"/>
    </row>
    <row r="36" spans="2:125" x14ac:dyDescent="0.15">
      <c r="F36" s="269"/>
      <c r="H36" s="269"/>
      <c r="J36" s="269"/>
      <c r="K36" s="269"/>
      <c r="L36" s="269"/>
      <c r="M36" s="269"/>
      <c r="N36" s="269"/>
      <c r="O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F36" s="269"/>
      <c r="DI36" s="269"/>
      <c r="DK36" s="269"/>
      <c r="DL36" s="269"/>
      <c r="DM36" s="269"/>
      <c r="DN36" s="269"/>
      <c r="DO36" s="269"/>
      <c r="DP36" s="269"/>
      <c r="DQ36" s="269"/>
      <c r="DR36" s="269"/>
      <c r="DS36" s="269"/>
      <c r="DT36" s="269"/>
      <c r="DU36" s="269"/>
    </row>
    <row r="37" spans="2:125" x14ac:dyDescent="0.15">
      <c r="DU37" s="269"/>
    </row>
    <row r="38" spans="2:125" x14ac:dyDescent="0.15">
      <c r="DT38" s="269"/>
      <c r="DU38" s="269"/>
    </row>
    <row r="39" spans="2:125" x14ac:dyDescent="0.15"/>
    <row r="40" spans="2:125" x14ac:dyDescent="0.15">
      <c r="DH40" s="269"/>
    </row>
    <row r="41" spans="2:125" x14ac:dyDescent="0.15">
      <c r="DE41" s="269"/>
    </row>
    <row r="42" spans="2:125" x14ac:dyDescent="0.15">
      <c r="DG42" s="269"/>
      <c r="DJ42" s="269"/>
    </row>
    <row r="43" spans="2:125" x14ac:dyDescent="0.15">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F43" s="269"/>
      <c r="DI43" s="269"/>
      <c r="DK43" s="269"/>
      <c r="DL43" s="269"/>
      <c r="DM43" s="269"/>
      <c r="DN43" s="269"/>
      <c r="DO43" s="269"/>
      <c r="DP43" s="269"/>
      <c r="DQ43" s="269"/>
      <c r="DR43" s="269"/>
      <c r="DS43" s="269"/>
      <c r="DT43" s="269"/>
      <c r="DU43" s="269"/>
    </row>
    <row r="44" spans="2:125" x14ac:dyDescent="0.15">
      <c r="DU44" s="269"/>
    </row>
    <row r="45" spans="2:125" x14ac:dyDescent="0.15"/>
    <row r="46" spans="2:125" x14ac:dyDescent="0.15"/>
    <row r="47" spans="2:125" x14ac:dyDescent="0.15"/>
    <row r="48" spans="2:125" x14ac:dyDescent="0.15">
      <c r="DT48" s="269"/>
      <c r="DU48" s="269"/>
    </row>
    <row r="49" spans="120:125" x14ac:dyDescent="0.15">
      <c r="DU49" s="269"/>
    </row>
    <row r="50" spans="120:125" x14ac:dyDescent="0.15">
      <c r="DU50" s="269"/>
    </row>
    <row r="51" spans="120:125" x14ac:dyDescent="0.15">
      <c r="DP51" s="269"/>
      <c r="DQ51" s="269"/>
      <c r="DR51" s="269"/>
      <c r="DS51" s="269"/>
      <c r="DT51" s="269"/>
      <c r="DU51" s="269"/>
    </row>
    <row r="52" spans="120:125" x14ac:dyDescent="0.15"/>
    <row r="53" spans="120:125" x14ac:dyDescent="0.15"/>
    <row r="54" spans="120:125" x14ac:dyDescent="0.15">
      <c r="DU54" s="269"/>
    </row>
    <row r="55" spans="120:125" x14ac:dyDescent="0.15"/>
    <row r="56" spans="120:125" x14ac:dyDescent="0.15"/>
    <row r="57" spans="120:125" x14ac:dyDescent="0.15"/>
    <row r="58" spans="120:125" x14ac:dyDescent="0.15">
      <c r="DU58" s="269"/>
    </row>
    <row r="59" spans="120:125" x14ac:dyDescent="0.15"/>
    <row r="60" spans="120:125" x14ac:dyDescent="0.15"/>
    <row r="61" spans="120:125" x14ac:dyDescent="0.15"/>
    <row r="62" spans="120:125" x14ac:dyDescent="0.15"/>
    <row r="63" spans="120:125" x14ac:dyDescent="0.15">
      <c r="DU63" s="269"/>
    </row>
    <row r="64" spans="120:125" x14ac:dyDescent="0.15">
      <c r="DT64" s="269"/>
      <c r="DU64" s="269"/>
    </row>
    <row r="65" spans="123:125" x14ac:dyDescent="0.15"/>
    <row r="66" spans="123:125" x14ac:dyDescent="0.15"/>
    <row r="67" spans="123:125" x14ac:dyDescent="0.15"/>
    <row r="68" spans="123:125" x14ac:dyDescent="0.15"/>
    <row r="69" spans="123:125" x14ac:dyDescent="0.15">
      <c r="DS69" s="269"/>
      <c r="DT69" s="269"/>
      <c r="DU69" s="26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9"/>
    </row>
    <row r="83" spans="116:125" x14ac:dyDescent="0.15">
      <c r="DM83" s="269"/>
      <c r="DN83" s="269"/>
      <c r="DO83" s="269"/>
      <c r="DP83" s="269"/>
      <c r="DQ83" s="269"/>
      <c r="DR83" s="269"/>
      <c r="DS83" s="269"/>
      <c r="DT83" s="269"/>
      <c r="DU83" s="269"/>
    </row>
    <row r="84" spans="116:125" x14ac:dyDescent="0.15"/>
    <row r="85" spans="116:125" x14ac:dyDescent="0.15"/>
    <row r="86" spans="116:125" x14ac:dyDescent="0.15"/>
    <row r="87" spans="116:125" x14ac:dyDescent="0.15"/>
    <row r="88" spans="116:125" x14ac:dyDescent="0.15">
      <c r="DU88" s="26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9"/>
      <c r="DT94" s="269"/>
      <c r="DU94" s="269"/>
    </row>
    <row r="95" spans="116:125" ht="13.5" customHeight="1" x14ac:dyDescent="0.15">
      <c r="DU95" s="26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9"/>
    </row>
    <row r="102" spans="124:125" ht="13.5" customHeight="1" x14ac:dyDescent="0.15"/>
    <row r="103" spans="124:125" ht="13.5" customHeight="1" x14ac:dyDescent="0.15"/>
    <row r="104" spans="124:125" ht="13.5" customHeight="1" x14ac:dyDescent="0.15">
      <c r="DT104" s="269"/>
      <c r="DU104" s="26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9"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Z7+sX20hl1fGGSchW9XJ/AchJj3vJBCcWLvi+LfAiHwF/F0+cGKz3l6rZYMMTPakcNZLvCCVj4Yziq2Ip+JKA==" saltValue="A8oLBEb7y1GpXu0Mxx+B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0" customWidth="1"/>
    <col min="126" max="142" width="0" style="269" hidden="1" customWidth="1"/>
    <col min="143" max="16384" width="9" style="269" hidden="1"/>
  </cols>
  <sheetData>
    <row r="1" spans="1:125" ht="13.5" customHeight="1" x14ac:dyDescent="0.1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1:125" x14ac:dyDescent="0.15">
      <c r="B2" s="269"/>
      <c r="T2" s="269"/>
    </row>
    <row r="3" spans="1:125"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9"/>
      <c r="G33" s="269"/>
      <c r="I33" s="269"/>
    </row>
    <row r="34" spans="2:125" x14ac:dyDescent="0.15">
      <c r="C34" s="269"/>
      <c r="P34" s="269"/>
      <c r="R34" s="269"/>
      <c r="U34" s="269"/>
    </row>
    <row r="35" spans="2:125" x14ac:dyDescent="0.15">
      <c r="D35" s="269"/>
      <c r="E35" s="269"/>
      <c r="T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row>
    <row r="36" spans="2:125" x14ac:dyDescent="0.15">
      <c r="F36" s="269"/>
      <c r="H36" s="269"/>
      <c r="J36" s="269"/>
      <c r="K36" s="269"/>
      <c r="L36" s="269"/>
      <c r="M36" s="269"/>
      <c r="N36" s="269"/>
      <c r="O36" s="269"/>
      <c r="Q36" s="269"/>
      <c r="S36" s="269"/>
      <c r="V36" s="269"/>
    </row>
    <row r="37" spans="2:125" x14ac:dyDescent="0.15"/>
    <row r="38" spans="2:125" x14ac:dyDescent="0.15"/>
    <row r="39" spans="2:125" x14ac:dyDescent="0.15"/>
    <row r="40" spans="2:125" x14ac:dyDescent="0.15">
      <c r="U40" s="269"/>
    </row>
    <row r="41" spans="2:125" x14ac:dyDescent="0.15">
      <c r="R41" s="269"/>
    </row>
    <row r="42" spans="2:125" x14ac:dyDescent="0.15">
      <c r="T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row>
    <row r="43" spans="2:125" x14ac:dyDescent="0.15">
      <c r="Q43" s="269"/>
      <c r="S43" s="269"/>
      <c r="V43" s="26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NIr86BB7wTaYbH+eT7k9INU2RM+pC+PQX9zVZrZUhB4UCggQEAMSsQxqhRS1KHmXP0+fNs2yQ+jW3vIqVqThg==" saltValue="NiMpoZ0cMwjhitBPrQva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5" zoomScaleNormal="75"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175" t="s">
        <v>3</v>
      </c>
      <c r="D47" s="1175"/>
      <c r="E47" s="1176"/>
      <c r="F47" s="11">
        <v>29.9</v>
      </c>
      <c r="G47" s="12">
        <v>37.67</v>
      </c>
      <c r="H47" s="12">
        <v>35.06</v>
      </c>
      <c r="I47" s="12">
        <v>35.1</v>
      </c>
      <c r="J47" s="13">
        <v>35.159999999999997</v>
      </c>
    </row>
    <row r="48" spans="2:10" ht="57.75" customHeight="1" x14ac:dyDescent="0.15">
      <c r="B48" s="14"/>
      <c r="C48" s="1177" t="s">
        <v>4</v>
      </c>
      <c r="D48" s="1177"/>
      <c r="E48" s="1178"/>
      <c r="F48" s="15">
        <v>10.64</v>
      </c>
      <c r="G48" s="16">
        <v>10.66</v>
      </c>
      <c r="H48" s="16">
        <v>11</v>
      </c>
      <c r="I48" s="16">
        <v>10.77</v>
      </c>
      <c r="J48" s="17">
        <v>9.75</v>
      </c>
    </row>
    <row r="49" spans="2:10" ht="57.75" customHeight="1" thickBot="1" x14ac:dyDescent="0.2">
      <c r="B49" s="18"/>
      <c r="C49" s="1179" t="s">
        <v>5</v>
      </c>
      <c r="D49" s="1179"/>
      <c r="E49" s="1180"/>
      <c r="F49" s="19">
        <v>0.54</v>
      </c>
      <c r="G49" s="20" t="s">
        <v>546</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h3lklYOzVGLnu1LYd3vX7w/YeMw/MbJ4l549ofbK6D9cjwXtj1D9iqOJ6oWTfbqvcF4piPAmNTuqI4S9jq5kw==" saltValue="i0Emyoxj9crcv3Jz/Olr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2019-03-15T02:03:33Z</cp:lastPrinted>
  <dcterms:created xsi:type="dcterms:W3CDTF">2019-02-14T01:05:51Z</dcterms:created>
  <dcterms:modified xsi:type="dcterms:W3CDTF">2019-10-17T08:01:18Z</dcterms:modified>
  <cp:category/>
</cp:coreProperties>
</file>