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us01046\Desktop\"/>
    </mc:Choice>
  </mc:AlternateContent>
  <xr:revisionPtr revIDLastSave="0" documentId="13_ncr:1_{17A9A929-C08D-4234-9E99-A94BB95E86FC}" xr6:coauthVersionLast="45" xr6:coauthVersionMax="45" xr10:uidLastSave="{00000000-0000-0000-0000-000000000000}"/>
  <workbookProtection workbookAlgorithmName="SHA-512" workbookHashValue="wlgqXw4CJ0Nmu9+pfGOvn4HsA01kxAGrBfH7Y2+IwARzZ576OOlc46QYUrINYKKf4ZZFxkuCGDIWmAOAsr8SiA==" workbookSaltValue="XGt01dvrXMED2d/xCzSbJ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BB10" i="4"/>
  <c r="AT10" i="4"/>
  <c r="P10" i="4"/>
  <c r="AT8" i="4"/>
  <c r="W8" i="4"/>
  <c r="P8" i="4"/>
  <c r="B6"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<sst xmlns="http://schemas.openxmlformats.org/spreadsheetml/2006/main" count="236" uniqueCount="120">
  <si>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</si>
  <si>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</si>
  <si>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</si>
  <si>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</si>
  <si>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</si>
  <si>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</si>
  <si>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</si>
  <si>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</si>
  <si>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</si>
  <si>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</si>
  <si>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</si>
  <si>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</si>
  <si>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</si>
  <si>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</si>
  <si>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</si>
  <si>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</si>
  <si>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</si>
  <si>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</si>
  <si>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</si>
  <si>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</si>
  <si>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</si>
  <si>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</si>
  <si>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</si>
  <si>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</si>
  <si>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</si>
  <si>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</si>
  <si>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</si>
  <si>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</si>
  <si>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</si>
  <si>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</si>
  <si>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</si>
  <si>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</si>
  <si>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</si>
  <si>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</si>
  <si>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</si>
  <si>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</si>
  <si>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</si>
  <si>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</si>
  <si>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</si>
  <si>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</si>
  <si>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</si>
  <si>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</si>
  <si>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</si>
  <si>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</si>
  <si>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</si>
  <si>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</si>
  <si>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</si>
  <si>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</si>
  <si>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</si>
  <si>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</si>
  <si>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</si>
  <si>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</si>
  <si>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</si>
  <si>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</si>
  <si>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</si>
  <si>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</si>
  <si>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</si>
  <si>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</si>
  <si>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</si>
  <si>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</si>
  <si>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</si>
  <si>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</si>
  <si>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</si>
  <si>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</si>
  <si>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</si>
  <si>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</si>
  <si>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</si>
  <si>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</si>
  <si>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</si>
  <si>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</si>
  <si>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</si>
  <si>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</si>
  <si>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</si>
  <si>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</si>
  <si>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</si>
  <si>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</si>
  <si>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</si>
  <si>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</si>
  <si>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</si>
  <si>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</si>
  <si>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</si>
  <si>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</si>
  <si>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</si>
  <si>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</si>
  <si>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</si>
  <si>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</si>
  <si>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</si>
  <si>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</si>
  <si>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</si>
  <si>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</si>
  <si>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</si>
  <si>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</si>
  <si>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</si>
  <si>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</si>
  <si>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</si>
  <si>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</si>
  <si>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</si>
  <si>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</si>
  <si>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美深町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</si>
  <si>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</si>
  <si>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</si>
  <si>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</si>
  <si>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</si>
  <si>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</si>
  <si>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</si>
  <si>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</si>
  <si>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</si>
  <si>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</si>
  <si>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</si>
  <si>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</si>
  <si>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</si>
  <si>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</si>
  <si>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</si>
  <si>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</si>
  <si>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</si>
  <si>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</si>
  <si>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</si>
  <si>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管渠改善率については、改善計画が樹立されていないことから改善率がゼロとなっているが、以前に行った管渠ストックマネジメント計画策定業務により得られた管路の状態を踏まえ、今後の改修計画を作成していく。</t>
  </si>
  <si>
    <t>　全体として経営状況は概ね良好であるが、今後も引き続き想定される使用人口の減少などを考慮すると、いつ経営が悪化するかわからない状況である。今後は、令和6年4月より適用となる公会計により、会計の見える化を進め、適正な受益者負担について下水道利用者に理解を求めていく必要がある。</t>
    <rPh sb="11" eb="12">
      <t>オオム</t>
    </rPh>
    <rPh sb="81" eb="83">
      <t>テキヨウ</t>
    </rPh>
    <phoneticPr fontId="4"/>
  </si>
  <si>
    <t>　収益的収支比率については、使用人口の減少に伴い下水道使用料も減少してきており、一般会計からの繰入金への依存が増えてきていることが伺え、悪い傾向である。
　企業債残高対事業規模比率については、グラフでは前年度から極端に増加しているが、これは令和5年度決算統計入力誤りに基づく算定値であり、正式な値は6.39％と類似団体平均値以下であり、自己資金調達度が高いことがわかる。
　経費回収率については100％に近いことから、料金の収益性が良いことを表している。
　汚水処理原価については、類似団体平均値以下であり、処理にかかる費用が少ないので良い傾向である。
　施設利用率については、類似団体平均値以上であり、施設利用の効率が高く良い傾向である。
　水洗化率については、類似団体平均値以上であり、多くの町民に対し衛生的な環境が提供されていることが伺える。</t>
    <rPh sb="101" eb="104">
      <t>ゼンネンド</t>
    </rPh>
    <rPh sb="106" eb="108">
      <t>キョクタン</t>
    </rPh>
    <rPh sb="109" eb="111">
      <t>ゾウカ</t>
    </rPh>
    <rPh sb="120" eb="122">
      <t>レイワ</t>
    </rPh>
    <rPh sb="123" eb="125">
      <t>ネンド</t>
    </rPh>
    <rPh sb="125" eb="127">
      <t>ケッサン</t>
    </rPh>
    <rPh sb="127" eb="129">
      <t>トウケイ</t>
    </rPh>
    <rPh sb="129" eb="131">
      <t>ニュウリョク</t>
    </rPh>
    <rPh sb="131" eb="132">
      <t>アヤマ</t>
    </rPh>
    <rPh sb="134" eb="135">
      <t>モト</t>
    </rPh>
    <rPh sb="137" eb="139">
      <t>サンテイ</t>
    </rPh>
    <rPh sb="144" eb="146">
      <t>セイシキ</t>
    </rPh>
    <rPh sb="147" eb="148">
      <t>アタイ</t>
    </rPh>
    <rPh sb="163" eb="164">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</si>
</sst>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84-4F1C-A551-5AC46A6609F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0.06</c:v>
                </c:pt>
              </c:numCache>
            </c:numRef>
          </c:val>
          <c:smooth val="0"/>
          <c:extLst>
            <c:ext xmlns:c16="http://schemas.microsoft.com/office/drawing/2014/chart" uri="{C3380CC4-5D6E-409C-BE32-E72D297353CC}">
              <c16:uniqueId val="{00000001-6284-4F1C-A551-5AC46A6609F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55.19</c:v>
                </c:pt>
                <c:pt idx="1">
                  <c:v>57.97</c:v>
                </c:pt>
                <c:pt idx="2">
                  <c:v>54.97</c:v>
                </c:pt>
                <c:pt idx="3">
                  <c:v>56.15</c:v>
                </c:pt>
                <c:pt idx="4">
                  <c:v>57.97</c:v>
                </c:pt>
              </c:numCache>
            </c:numRef>
          </c:val>
          <c:extLst>
            <c:ext xmlns:c16="http://schemas.microsoft.com/office/drawing/2014/chart" uri="{C3380CC4-5D6E-409C-BE32-E72D297353CC}">
              <c16:uniqueId val="{00000000-DA95-4F63-B80E-265506527B6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55.04</c:v>
                </c:pt>
              </c:numCache>
            </c:numRef>
          </c:val>
          <c:smooth val="0"/>
          <c:extLst>
            <c:ext xmlns:c16="http://schemas.microsoft.com/office/drawing/2014/chart" uri="{C3380CC4-5D6E-409C-BE32-E72D297353CC}">
              <c16:uniqueId val="{00000001-DA95-4F63-B80E-265506527B6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96.35</c:v>
                </c:pt>
                <c:pt idx="1">
                  <c:v>96.65</c:v>
                </c:pt>
                <c:pt idx="2">
                  <c:v>96.84</c:v>
                </c:pt>
                <c:pt idx="3">
                  <c:v>96.63</c:v>
                </c:pt>
                <c:pt idx="4">
                  <c:v>97.04</c:v>
                </c:pt>
              </c:numCache>
            </c:numRef>
          </c:val>
          <c:extLst>
            <c:ext xmlns:c16="http://schemas.microsoft.com/office/drawing/2014/chart" uri="{C3380CC4-5D6E-409C-BE32-E72D297353CC}">
              <c16:uniqueId val="{00000000-F1B5-498A-BBE5-3FDFA704992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91.92</c:v>
                </c:pt>
              </c:numCache>
            </c:numRef>
          </c:val>
          <c:smooth val="0"/>
          <c:extLst>
            <c:ext xmlns:c16="http://schemas.microsoft.com/office/drawing/2014/chart" uri="{C3380CC4-5D6E-409C-BE32-E72D297353CC}">
              <c16:uniqueId val="{00000001-F1B5-498A-BBE5-3FDFA704992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99.95</c:v>
                </c:pt>
                <c:pt idx="1">
                  <c:v>98.68</c:v>
                </c:pt>
                <c:pt idx="2">
                  <c:v>97.55</c:v>
                </c:pt>
                <c:pt idx="3">
                  <c:v>97.57</c:v>
                </c:pt>
                <c:pt idx="4">
                  <c:v>96.72</c:v>
                </c:pt>
              </c:numCache>
            </c:numRef>
          </c:val>
          <c:extLst>
            <c:ext xmlns:c16="http://schemas.microsoft.com/office/drawing/2014/chart" uri="{C3380CC4-5D6E-409C-BE32-E72D297353CC}">
              <c16:uniqueId val="{00000000-E3C6-401B-99B8-E22B1641236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C6-401B-99B8-E22B1641236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99-4676-94B3-65F8135BD58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99-4676-94B3-65F8135BD58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A7-4EB2-9D8C-AAD2C70FF34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A7-4EB2-9D8C-AAD2C70FF34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A0-4ED9-A1CD-3290B82FD1F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A0-4ED9-A1CD-3290B82FD1F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DE-4F1A-B3C0-C7825ACDC8B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DE-4F1A-B3C0-C7825ACDC8B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100.25</c:v>
                </c:pt>
                <c:pt idx="1">
                  <c:v>51.71</c:v>
                </c:pt>
                <c:pt idx="2">
                  <c:v>19</c:v>
                </c:pt>
                <c:pt idx="3">
                  <c:v>42.48</c:v>
                </c:pt>
                <c:pt idx="4">
                  <c:v>772.96</c:v>
                </c:pt>
              </c:numCache>
            </c:numRef>
          </c:val>
          <c:extLst>
            <c:ext xmlns:c16="http://schemas.microsoft.com/office/drawing/2014/chart" uri="{C3380CC4-5D6E-409C-BE32-E72D297353CC}">
              <c16:uniqueId val="{00000000-9E6C-4599-BCC7-8F8E57E7C38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730.84</c:v>
                </c:pt>
              </c:numCache>
            </c:numRef>
          </c:val>
          <c:smooth val="0"/>
          <c:extLst>
            <c:ext xmlns:c16="http://schemas.microsoft.com/office/drawing/2014/chart" uri="{C3380CC4-5D6E-409C-BE32-E72D297353CC}">
              <c16:uniqueId val="{00000001-9E6C-4599-BCC7-8F8E57E7C38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98.33</c:v>
                </c:pt>
                <c:pt idx="1">
                  <c:v>100</c:v>
                </c:pt>
                <c:pt idx="2">
                  <c:v>96.01</c:v>
                </c:pt>
                <c:pt idx="3">
                  <c:v>97.41</c:v>
                </c:pt>
                <c:pt idx="4">
                  <c:v>97.32</c:v>
                </c:pt>
              </c:numCache>
            </c:numRef>
          </c:val>
          <c:extLst>
            <c:ext xmlns:c16="http://schemas.microsoft.com/office/drawing/2014/chart" uri="{C3380CC4-5D6E-409C-BE32-E72D297353CC}">
              <c16:uniqueId val="{00000000-18CF-4011-ACE4-DC85793692D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89.17</c:v>
                </c:pt>
              </c:numCache>
            </c:numRef>
          </c:val>
          <c:smooth val="0"/>
          <c:extLst>
            <c:ext xmlns:c16="http://schemas.microsoft.com/office/drawing/2014/chart" uri="{C3380CC4-5D6E-409C-BE32-E72D297353CC}">
              <c16:uniqueId val="{00000001-18CF-4011-ACE4-DC85793692D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154.41</c:v>
                </c:pt>
                <c:pt idx="1">
                  <c:v>153.57</c:v>
                </c:pt>
                <c:pt idx="2">
                  <c:v>160.16999999999999</c:v>
                </c:pt>
                <c:pt idx="3">
                  <c:v>158.41999999999999</c:v>
                </c:pt>
                <c:pt idx="4">
                  <c:v>158.41999999999999</c:v>
                </c:pt>
              </c:numCache>
            </c:numRef>
          </c:val>
          <c:extLst>
            <c:ext xmlns:c16="http://schemas.microsoft.com/office/drawing/2014/chart" uri="{C3380CC4-5D6E-409C-BE32-E72D297353CC}">
              <c16:uniqueId val="{00000000-2EB0-4C52-A63E-CCC4F74B47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184.85</c:v>
                </c:pt>
              </c:numCache>
            </c:numRef>
          </c:val>
          <c:smooth val="0"/>
          <c:extLst>
            <c:ext xmlns:c16="http://schemas.microsoft.com/office/drawing/2014/chart" uri="{C3380CC4-5D6E-409C-BE32-E72D297353CC}">
              <c16:uniqueId val="{00000001-2EB0-4C52-A63E-CCC4F74B47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美深町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Cd1</v>
      </c>
      <c r="X8" s="34"/>
      <c r="Y8" s="34"/>
      <c r="Z8" s="34"/>
      <c r="AA8" s="34"/>
      <c r="AB8" s="34"/>
      <c r="AC8" s="34"/>
      <c r="AD8" s="35" t="str">
        <f>データ!$M$6</f>
        <v>非設置</v>
      </c>
      <c r="AE8" s="35"/>
      <c r="AF8" s="35"/>
      <c r="AG8" s="35"/>
      <c r="AH8" s="35"/>
      <c r="AI8" s="35"/>
      <c r="AJ8" s="35"/>
      <c r="AK8" s="3"/>
      <c r="AL8" s="36">
        <f>データ!S6</f>
        <v>3789</v>
      </c>
      <c r="AM8" s="36"/>
      <c r="AN8" s="36"/>
      <c r="AO8" s="36"/>
      <c r="AP8" s="36"/>
      <c r="AQ8" s="36"/>
      <c r="AR8" s="36"/>
      <c r="AS8" s="36"/>
      <c r="AT8" s="37">
        <f>データ!T6</f>
        <v>672.09</v>
      </c>
      <c r="AU8" s="37"/>
      <c r="AV8" s="37"/>
      <c r="AW8" s="37"/>
      <c r="AX8" s="37"/>
      <c r="AY8" s="37"/>
      <c r="AZ8" s="37"/>
      <c r="BA8" s="37"/>
      <c r="BB8" s="37">
        <f>データ!U6</f>
        <v>5.64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79.83</v>
      </c>
      <c r="Q10" s="37"/>
      <c r="R10" s="37"/>
      <c r="S10" s="37"/>
      <c r="T10" s="37"/>
      <c r="U10" s="37"/>
      <c r="V10" s="37"/>
      <c r="W10" s="37">
        <f>データ!Q6</f>
        <v>64.7</v>
      </c>
      <c r="X10" s="37"/>
      <c r="Y10" s="37"/>
      <c r="Z10" s="37"/>
      <c r="AA10" s="37"/>
      <c r="AB10" s="37"/>
      <c r="AC10" s="37"/>
      <c r="AD10" s="36">
        <f>データ!R6</f>
        <v>2900</v>
      </c>
      <c r="AE10" s="36"/>
      <c r="AF10" s="36"/>
      <c r="AG10" s="36"/>
      <c r="AH10" s="36"/>
      <c r="AI10" s="36"/>
      <c r="AJ10" s="36"/>
      <c r="AK10" s="2"/>
      <c r="AL10" s="36">
        <f>データ!V6</f>
        <v>2976</v>
      </c>
      <c r="AM10" s="36"/>
      <c r="AN10" s="36"/>
      <c r="AO10" s="36"/>
      <c r="AP10" s="36"/>
      <c r="AQ10" s="36"/>
      <c r="AR10" s="36"/>
      <c r="AS10" s="36"/>
      <c r="AT10" s="37">
        <f>データ!W6</f>
        <v>2.12</v>
      </c>
      <c r="AU10" s="37"/>
      <c r="AV10" s="37"/>
      <c r="AW10" s="37"/>
      <c r="AX10" s="37"/>
      <c r="AY10" s="37"/>
      <c r="AZ10" s="37"/>
      <c r="BA10" s="37"/>
      <c r="BB10" s="37">
        <f>データ!X6</f>
        <v>1403.77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119</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wv8XYkQ27jAnr3OMtzCFZ3+bxDu+8J3P930wQLpGleS6QRccIZWGBZwPuNXcwB7o8yLMA8NznHi8ya2gjax++g==" saltValue="ywcDEgVjo7s+5eiiP9s7C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14699</v>
      </c>
      <c r="D6" s="19">
        <f t="shared" si="3"/>
        <v>47</v>
      </c>
      <c r="E6" s="19">
        <f t="shared" si="3"/>
        <v>17</v>
      </c>
      <c r="F6" s="19">
        <f t="shared" si="3"/>
        <v>1</v>
      </c>
      <c r="G6" s="19">
        <f t="shared" si="3"/>
        <v>0</v>
      </c>
      <c r="H6" s="19" t="str">
        <f t="shared" si="3"/>
        <v>北海道　美深町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79.83</v>
      </c>
      <c r="Q6" s="20">
        <f t="shared" si="3"/>
        <v>64.7</v>
      </c>
      <c r="R6" s="20">
        <f t="shared" si="3"/>
        <v>2900</v>
      </c>
      <c r="S6" s="20">
        <f t="shared" si="3"/>
        <v>3789</v>
      </c>
      <c r="T6" s="20">
        <f t="shared" si="3"/>
        <v>672.09</v>
      </c>
      <c r="U6" s="20">
        <f t="shared" si="3"/>
        <v>5.64</v>
      </c>
      <c r="V6" s="20">
        <f t="shared" si="3"/>
        <v>2976</v>
      </c>
      <c r="W6" s="20">
        <f t="shared" si="3"/>
        <v>2.12</v>
      </c>
      <c r="X6" s="20">
        <f t="shared" si="3"/>
        <v>1403.77</v>
      </c>
      <c r="Y6" s="21">
        <f>IF(Y7="",NA(),Y7)</f>
        <v>99.95</v>
      </c>
      <c r="Z6" s="21">
        <f t="shared" ref="Z6:AH6" si="4">IF(Z7="",NA(),Z7)</f>
        <v>98.68</v>
      </c>
      <c r="AA6" s="21">
        <f t="shared" si="4"/>
        <v>97.55</v>
      </c>
      <c r="AB6" s="21">
        <f t="shared" si="4"/>
        <v>97.57</v>
      </c>
      <c r="AC6" s="21">
        <f t="shared" si="4"/>
        <v>96.72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100.25</v>
      </c>
      <c r="BG6" s="21">
        <f t="shared" ref="BG6:BO6" si="7">IF(BG7="",NA(),BG7)</f>
        <v>51.71</v>
      </c>
      <c r="BH6" s="21">
        <f t="shared" si="7"/>
        <v>19</v>
      </c>
      <c r="BI6" s="21">
        <f t="shared" si="7"/>
        <v>42.48</v>
      </c>
      <c r="BJ6" s="21">
        <f t="shared" si="7"/>
        <v>772.96</v>
      </c>
      <c r="BK6" s="21">
        <f t="shared" si="7"/>
        <v>1130.42</v>
      </c>
      <c r="BL6" s="21">
        <f t="shared" si="7"/>
        <v>1245.0999999999999</v>
      </c>
      <c r="BM6" s="21">
        <f t="shared" si="7"/>
        <v>1108.8</v>
      </c>
      <c r="BN6" s="21">
        <f t="shared" si="7"/>
        <v>1194.56</v>
      </c>
      <c r="BO6" s="21">
        <f t="shared" si="7"/>
        <v>730.84</v>
      </c>
      <c r="BP6" s="20" t="str">
        <f>IF(BP7="","",IF(BP7="-","【-】","【"&amp;SUBSTITUTE(TEXT(BP7,"#,##0.00"),"-","△")&amp;"】"))</f>
        <v>【630.82】</v>
      </c>
      <c r="BQ6" s="21">
        <f>IF(BQ7="",NA(),BQ7)</f>
        <v>98.33</v>
      </c>
      <c r="BR6" s="21">
        <f t="shared" ref="BR6:BZ6" si="8">IF(BR7="",NA(),BR7)</f>
        <v>100</v>
      </c>
      <c r="BS6" s="21">
        <f t="shared" si="8"/>
        <v>96.01</v>
      </c>
      <c r="BT6" s="21">
        <f t="shared" si="8"/>
        <v>97.41</v>
      </c>
      <c r="BU6" s="21">
        <f t="shared" si="8"/>
        <v>97.32</v>
      </c>
      <c r="BV6" s="21">
        <f t="shared" si="8"/>
        <v>74.17</v>
      </c>
      <c r="BW6" s="21">
        <f t="shared" si="8"/>
        <v>79.77</v>
      </c>
      <c r="BX6" s="21">
        <f t="shared" si="8"/>
        <v>79.63</v>
      </c>
      <c r="BY6" s="21">
        <f t="shared" si="8"/>
        <v>76.78</v>
      </c>
      <c r="BZ6" s="21">
        <f t="shared" si="8"/>
        <v>89.17</v>
      </c>
      <c r="CA6" s="20" t="str">
        <f>IF(CA7="","",IF(CA7="-","【-】","【"&amp;SUBSTITUTE(TEXT(CA7,"#,##0.00"),"-","△")&amp;"】"))</f>
        <v>【97.81】</v>
      </c>
      <c r="CB6" s="21">
        <f>IF(CB7="",NA(),CB7)</f>
        <v>154.41</v>
      </c>
      <c r="CC6" s="21">
        <f t="shared" ref="CC6:CK6" si="9">IF(CC7="",NA(),CC7)</f>
        <v>153.57</v>
      </c>
      <c r="CD6" s="21">
        <f t="shared" si="9"/>
        <v>160.16999999999999</v>
      </c>
      <c r="CE6" s="21">
        <f t="shared" si="9"/>
        <v>158.41999999999999</v>
      </c>
      <c r="CF6" s="21">
        <f t="shared" si="9"/>
        <v>158.41999999999999</v>
      </c>
      <c r="CG6" s="21">
        <f t="shared" si="9"/>
        <v>230.95</v>
      </c>
      <c r="CH6" s="21">
        <f t="shared" si="9"/>
        <v>214.56</v>
      </c>
      <c r="CI6" s="21">
        <f t="shared" si="9"/>
        <v>213.66</v>
      </c>
      <c r="CJ6" s="21">
        <f t="shared" si="9"/>
        <v>224.31</v>
      </c>
      <c r="CK6" s="21">
        <f t="shared" si="9"/>
        <v>184.85</v>
      </c>
      <c r="CL6" s="20" t="str">
        <f>IF(CL7="","",IF(CL7="-","【-】","【"&amp;SUBSTITUTE(TEXT(CL7,"#,##0.00"),"-","△")&amp;"】"))</f>
        <v>【138.75】</v>
      </c>
      <c r="CM6" s="21">
        <f>IF(CM7="",NA(),CM7)</f>
        <v>55.19</v>
      </c>
      <c r="CN6" s="21">
        <f t="shared" ref="CN6:CV6" si="10">IF(CN7="",NA(),CN7)</f>
        <v>57.97</v>
      </c>
      <c r="CO6" s="21">
        <f t="shared" si="10"/>
        <v>54.97</v>
      </c>
      <c r="CP6" s="21">
        <f t="shared" si="10"/>
        <v>56.15</v>
      </c>
      <c r="CQ6" s="21">
        <f t="shared" si="10"/>
        <v>57.97</v>
      </c>
      <c r="CR6" s="21">
        <f t="shared" si="10"/>
        <v>49.27</v>
      </c>
      <c r="CS6" s="21">
        <f t="shared" si="10"/>
        <v>49.47</v>
      </c>
      <c r="CT6" s="21">
        <f t="shared" si="10"/>
        <v>48.19</v>
      </c>
      <c r="CU6" s="21">
        <f t="shared" si="10"/>
        <v>47.32</v>
      </c>
      <c r="CV6" s="21">
        <f t="shared" si="10"/>
        <v>55.04</v>
      </c>
      <c r="CW6" s="20" t="str">
        <f>IF(CW7="","",IF(CW7="-","【-】","【"&amp;SUBSTITUTE(TEXT(CW7,"#,##0.00"),"-","△")&amp;"】"))</f>
        <v>【58.94】</v>
      </c>
      <c r="CX6" s="21">
        <f>IF(CX7="",NA(),CX7)</f>
        <v>96.35</v>
      </c>
      <c r="CY6" s="21">
        <f t="shared" ref="CY6:DG6" si="11">IF(CY7="",NA(),CY7)</f>
        <v>96.65</v>
      </c>
      <c r="CZ6" s="21">
        <f t="shared" si="11"/>
        <v>96.84</v>
      </c>
      <c r="DA6" s="21">
        <f t="shared" si="11"/>
        <v>96.63</v>
      </c>
      <c r="DB6" s="21">
        <f t="shared" si="11"/>
        <v>97.04</v>
      </c>
      <c r="DC6" s="21">
        <f t="shared" si="11"/>
        <v>83.16</v>
      </c>
      <c r="DD6" s="21">
        <f t="shared" si="11"/>
        <v>82.06</v>
      </c>
      <c r="DE6" s="21">
        <f t="shared" si="11"/>
        <v>82.26</v>
      </c>
      <c r="DF6" s="21">
        <f t="shared" si="11"/>
        <v>81.33</v>
      </c>
      <c r="DG6" s="21">
        <f t="shared" si="11"/>
        <v>91.92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0.06</v>
      </c>
      <c r="EO6" s="20" t="str">
        <f>IF(EO7="","",IF(EO7="-","【-】","【"&amp;SUBSTITUTE(TEXT(EO7,"#,##0.00"),"-","△")&amp;"】"))</f>
        <v>【0.22】</v>
      </c>
    </row>
    <row r="7" spans="1:145" s="22" customFormat="1" x14ac:dyDescent="0.15">
      <c r="A7" s="14"/>
      <c r="B7" s="23">
        <v>2023</v>
      </c>
      <c r="C7" s="23">
        <v>14699</v>
      </c>
      <c r="D7" s="23">
        <v>47</v>
      </c>
      <c r="E7" s="23">
        <v>17</v>
      </c>
      <c r="F7" s="23">
        <v>1</v>
      </c>
      <c r="G7" s="23">
        <v>0</v>
      </c>
      <c r="H7" s="23" t="s">
        <v>98</v>
      </c>
      <c r="I7" s="23" t="s">
        <v>99</v>
      </c>
      <c r="J7" s="23" t="s">
        <v>100</v>
      </c>
      <c r="K7" s="23" t="s">
        <v>101</v>
      </c>
      <c r="L7" s="23" t="s">
        <v>102</v>
      </c>
      <c r="M7" s="23" t="s">
        <v>103</v>
      </c>
      <c r="N7" s="24" t="s">
        <v>104</v>
      </c>
      <c r="O7" s="24" t="s">
        <v>105</v>
      </c>
      <c r="P7" s="24">
        <v>79.83</v>
      </c>
      <c r="Q7" s="24">
        <v>64.7</v>
      </c>
      <c r="R7" s="24">
        <v>2900</v>
      </c>
      <c r="S7" s="24">
        <v>3789</v>
      </c>
      <c r="T7" s="24">
        <v>672.09</v>
      </c>
      <c r="U7" s="24">
        <v>5.64</v>
      </c>
      <c r="V7" s="24">
        <v>2976</v>
      </c>
      <c r="W7" s="24">
        <v>2.12</v>
      </c>
      <c r="X7" s="24">
        <v>1403.77</v>
      </c>
      <c r="Y7" s="24">
        <v>99.95</v>
      </c>
      <c r="Z7" s="24">
        <v>98.68</v>
      </c>
      <c r="AA7" s="24">
        <v>97.55</v>
      </c>
      <c r="AB7" s="24">
        <v>97.57</v>
      </c>
      <c r="AC7" s="24">
        <v>96.72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100.25</v>
      </c>
      <c r="BG7" s="24">
        <v>51.71</v>
      </c>
      <c r="BH7" s="24">
        <v>19</v>
      </c>
      <c r="BI7" s="24">
        <v>42.48</v>
      </c>
      <c r="BJ7" s="24">
        <v>772.96</v>
      </c>
      <c r="BK7" s="24">
        <v>1130.42</v>
      </c>
      <c r="BL7" s="24">
        <v>1245.0999999999999</v>
      </c>
      <c r="BM7" s="24">
        <v>1108.8</v>
      </c>
      <c r="BN7" s="24">
        <v>1194.56</v>
      </c>
      <c r="BO7" s="24">
        <v>730.84</v>
      </c>
      <c r="BP7" s="24">
        <v>630.82000000000005</v>
      </c>
      <c r="BQ7" s="24">
        <v>98.33</v>
      </c>
      <c r="BR7" s="24">
        <v>100</v>
      </c>
      <c r="BS7" s="24">
        <v>96.01</v>
      </c>
      <c r="BT7" s="24">
        <v>97.41</v>
      </c>
      <c r="BU7" s="24">
        <v>97.32</v>
      </c>
      <c r="BV7" s="24">
        <v>74.17</v>
      </c>
      <c r="BW7" s="24">
        <v>79.77</v>
      </c>
      <c r="BX7" s="24">
        <v>79.63</v>
      </c>
      <c r="BY7" s="24">
        <v>76.78</v>
      </c>
      <c r="BZ7" s="24">
        <v>89.17</v>
      </c>
      <c r="CA7" s="24">
        <v>97.81</v>
      </c>
      <c r="CB7" s="24">
        <v>154.41</v>
      </c>
      <c r="CC7" s="24">
        <v>153.57</v>
      </c>
      <c r="CD7" s="24">
        <v>160.16999999999999</v>
      </c>
      <c r="CE7" s="24">
        <v>158.41999999999999</v>
      </c>
      <c r="CF7" s="24">
        <v>158.41999999999999</v>
      </c>
      <c r="CG7" s="24">
        <v>230.95</v>
      </c>
      <c r="CH7" s="24">
        <v>214.56</v>
      </c>
      <c r="CI7" s="24">
        <v>213.66</v>
      </c>
      <c r="CJ7" s="24">
        <v>224.31</v>
      </c>
      <c r="CK7" s="24">
        <v>184.85</v>
      </c>
      <c r="CL7" s="24">
        <v>138.75</v>
      </c>
      <c r="CM7" s="24">
        <v>55.19</v>
      </c>
      <c r="CN7" s="24">
        <v>57.97</v>
      </c>
      <c r="CO7" s="24">
        <v>54.97</v>
      </c>
      <c r="CP7" s="24">
        <v>56.15</v>
      </c>
      <c r="CQ7" s="24">
        <v>57.97</v>
      </c>
      <c r="CR7" s="24">
        <v>49.27</v>
      </c>
      <c r="CS7" s="24">
        <v>49.47</v>
      </c>
      <c r="CT7" s="24">
        <v>48.19</v>
      </c>
      <c r="CU7" s="24">
        <v>47.32</v>
      </c>
      <c r="CV7" s="24">
        <v>55.04</v>
      </c>
      <c r="CW7" s="24">
        <v>58.94</v>
      </c>
      <c r="CX7" s="24">
        <v>96.35</v>
      </c>
      <c r="CY7" s="24">
        <v>96.65</v>
      </c>
      <c r="CZ7" s="24">
        <v>96.84</v>
      </c>
      <c r="DA7" s="24">
        <v>96.63</v>
      </c>
      <c r="DB7" s="24">
        <v>97.04</v>
      </c>
      <c r="DC7" s="24">
        <v>83.16</v>
      </c>
      <c r="DD7" s="24">
        <v>82.06</v>
      </c>
      <c r="DE7" s="24">
        <v>82.26</v>
      </c>
      <c r="DF7" s="24">
        <v>81.33</v>
      </c>
      <c r="DG7" s="24">
        <v>91.92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0.09</v>
      </c>
      <c r="EN7" s="24">
        <v>0.06</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2025-01-24T07:27:12Z</dcterms:created>
  <dcterms:modified xsi:type="dcterms:W3CDTF">2025-01-31T01:37:06Z</dcterms:modified>
  <cp:category/>
</cp:coreProperties>
</file>