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430"/>
  <workbookPr/>
  <mc:AlternateContent xmlns:mc="http://schemas.openxmlformats.org/markup-compatibility/2006">
    <mc:Choice Requires="x15">
      <x15ac:absPath xmlns:x15ac="http://schemas.microsoft.com/office/spreadsheetml/2010/11/ac" url="C:\Users\us01046\Desktop\"/>
    </mc:Choice>
  </mc:AlternateContent>
  <xr:revisionPtr revIDLastSave="0" documentId="8_{BF0FC312-916A-4D27-8DEE-FB35D01EA8FC}" xr6:coauthVersionLast="45" xr6:coauthVersionMax="45" xr10:uidLastSave="{00000000-0000-0000-0000-000000000000}"/>
  <workbookProtection workbookAlgorithmName="SHA-512" workbookHashValue="o+zp2DqPRpQGfZGXW6m11F1KuD9pL3lKNnHyjUNMmQMW35Bg6pcJrG2Hk9bGTCHkRB7HumM636wRkZePdwKfnw==" workbookSaltValue="wo59TaQgAa+sEV3469IDpw==" workbookSpinCount="100000" lockStructure="1"/>
  <bookViews>
    <workbookView xWindow="-120" yWindow="-120" windowWidth="29040" windowHeight="15840" xr2:uid="{00000000-000D-0000-FFFF-FFFF00000000}"/>
  </bookViews>
  <sheets>
    <sheet name="法非適用_下水道事業" sheetId="4" r:id="rId1"/>
    <sheet name="データ" sheetId="5" state="hidden" r:id="rId2"/>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H86" i="4"/>
  <c r="E86" i="4"/>
  <c r="AT10" i="4"/>
  <c r="AL10" i="4"/>
  <c r="I10" i="4"/>
  <c r="AL8" i="4"/>
  <c r="P8" i="4"/>
  <c r="I8" i="4"/>
</calcChain>
</file>

<file path=xl/sharedStrings.xml><?xml version="1.0" encoding="utf-8"?>
<sst xmlns="http://schemas.openxmlformats.org/spreadsheetml/2006/main" count="247" uniqueCount="119">
  <si>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</si>
  <si>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</si>
  <si>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</si>
  <si>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</si>
  <si>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</si>
  <si>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</si>
  <si>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</si>
  <si>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</si>
  <si>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</si>
  <si>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</si>
  <si>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</si>
  <si>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</si>
  <si>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</si>
  <si>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</si>
  <si>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</si>
  <si>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</si>
  <si>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</si>
  <si>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</si>
  <si>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</si>
  <si>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</si>
  <si>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</si>
  <si>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</si>
  <si>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</si>
  <si>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</si>
  <si>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</si>
  <si>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</si>
  <si>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</si>
  <si>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</si>
  <si>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</si>
  <si>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</si>
  <si>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</si>
  <si>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</si>
  <si>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</si>
  <si>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</si>
  <si>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</si>
  <si>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</si>
  <si>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</si>
  <si>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</si>
  <si>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</si>
  <si>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</si>
  <si>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</si>
  <si>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</si>
  <si>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</si>
  <si>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</si>
  <si>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</si>
  <si>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</si>
  <si>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</si>
  <si>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</si>
  <si>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</si>
  <si>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</si>
  <si>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</si>
  <si>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</si>
  <si>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</si>
  <si>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</si>
  <si>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</si>
  <si>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</si>
  <si>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</si>
  <si>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</si>
  <si>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</si>
  <si>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</si>
  <si>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</si>
  <si>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</si>
  <si>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</si>
  <si>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</si>
  <si>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</si>
  <si>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</si>
  <si>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</si>
  <si>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</si>
  <si>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</si>
  <si>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</si>
  <si>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</si>
  <si>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</si>
  <si>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</si>
  <si>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</si>
  <si>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</si>
  <si>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</si>
  <si>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</si>
  <si>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</si>
  <si>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</si>
  <si>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</si>
  <si>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</si>
  <si>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</si>
  <si>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</si>
  <si>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</si>
  <si>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</si>
  <si>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</si>
  <si>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</si>
  <si>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</si>
  <si>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</si>
  <si>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</si>
  <si>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</si>
  <si>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</si>
  <si>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</si>
  <si>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</si>
  <si>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</si>
  <si>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</si>
  <si>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</si>
  <si>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美深町</t>
  </si>
  <si>
    <t>法非適用</t>
  </si>
  <si>
    <t>下水道事業</t>
  </si>
  <si>
    <t>個別排水処理</t>
  </si>
  <si>
    <t>L2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</si>
  <si>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</si>
  <si>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</si>
  <si>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</si>
  <si>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</si>
  <si>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</si>
  <si>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</si>
  <si>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</si>
  <si>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</si>
  <si>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</si>
  <si>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</si>
  <si>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</si>
  <si>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"R"dd</t>
    <phoneticPr fontId="4"/>
  </si>
  <si>
    <t>"R"dd</t>
    <phoneticPr fontId="4"/>
  </si>
  <si>
    <t>←書式設定</t>
    <rPh sb="1" eb="3">
      <t>ショシキ</t>
    </rPh>
    <rPh sb="3" eb="5">
      <t>セッテイ</t>
    </rPh>
    <phoneticPr fontId="4"/>
  </si>
  <si>
    <t>　平成8年度より事業を実施しており、法定耐用年数以上の浄化槽は無いが、適切な維持管理を実施し長寿命化を図っていく。</t>
    <phoneticPr fontId="4"/>
  </si>
  <si>
    <t>　収益的収支比率については、空き家の増加等に伴う使用料収入の減少などにより100％を下回っている状況である。このことから、一般会計からの繰入金に依存せざるを得ない状況であり、経営的には悪い状況である。
　企業債残高対事業規模比率については、類似団体平均値以下であり、自己資金調達度が高いことがわかる。
　経費回収率については、類似団体平均値以上なっており、料金の収益性が良いことを示している。
　汚水処理原価については、ほぼ横ばいであるが、類似団体平均値以下となっており今後も汚水処理原価の急激な上昇について注意していかなければならない。
　施設利用率については、類似団体平均値以下であり、施設利用の効率が低く悪い傾向である。
　水洗化率については100％であることから問題ないと思われる。</t>
    <rPh sb="212" eb="213">
      <t>ヨコ</t>
    </rPh>
    <phoneticPr fontId="4"/>
  </si>
  <si>
    <t>　全体として経営状況はあまり良くないと思われる。要因としては、空き家の増加による使用料収入の減少や、維持管理にかかるコストが年々増加しているためと思われる。今後は、令和6年4月より適用される公会計により、今まで以上に経営状況が明らかになることから、適正な使用料の検討を行いながら一般会計からの繰入金を減らす取組みを進めていく。</t>
    <rPh sb="153" eb="155">
      <t>トリク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</si>
</sst>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494-4699-B395-02C7BABA618E}"/>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8494-4699-B395-02C7BABA618E}"/>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R&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42.27</c:v>
                </c:pt>
                <c:pt idx="1">
                  <c:v>42.27</c:v>
                </c:pt>
                <c:pt idx="2">
                  <c:v>42.27</c:v>
                </c:pt>
                <c:pt idx="3">
                  <c:v>42.27</c:v>
                </c:pt>
                <c:pt idx="4">
                  <c:v>42.27</c:v>
                </c:pt>
              </c:numCache>
            </c:numRef>
          </c:val>
          <c:extLst>
            <c:ext xmlns:c16="http://schemas.microsoft.com/office/drawing/2014/chart" uri="{C3380CC4-5D6E-409C-BE32-E72D297353CC}">
              <c16:uniqueId val="{00000000-063C-4F03-BE1C-AA180D1C91AC}"/>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47.35</c:v>
                </c:pt>
                <c:pt idx="1">
                  <c:v>46.36</c:v>
                </c:pt>
                <c:pt idx="2">
                  <c:v>46.45</c:v>
                </c:pt>
                <c:pt idx="3">
                  <c:v>45.36</c:v>
                </c:pt>
                <c:pt idx="4">
                  <c:v>45.93</c:v>
                </c:pt>
              </c:numCache>
            </c:numRef>
          </c:val>
          <c:smooth val="0"/>
          <c:extLst>
            <c:ext xmlns:c16="http://schemas.microsoft.com/office/drawing/2014/chart" uri="{C3380CC4-5D6E-409C-BE32-E72D297353CC}">
              <c16:uniqueId val="{00000001-063C-4F03-BE1C-AA180D1C91AC}"/>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R&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743E-4691-B384-943F4474A17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81.209999999999994</c:v>
                </c:pt>
                <c:pt idx="1">
                  <c:v>83.08</c:v>
                </c:pt>
                <c:pt idx="2">
                  <c:v>82.61</c:v>
                </c:pt>
                <c:pt idx="3">
                  <c:v>82.21</c:v>
                </c:pt>
                <c:pt idx="4">
                  <c:v>82.98</c:v>
                </c:pt>
              </c:numCache>
            </c:numRef>
          </c:val>
          <c:smooth val="0"/>
          <c:extLst>
            <c:ext xmlns:c16="http://schemas.microsoft.com/office/drawing/2014/chart" uri="{C3380CC4-5D6E-409C-BE32-E72D297353CC}">
              <c16:uniqueId val="{00000001-743E-4691-B384-943F4474A17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R&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58.43</c:v>
                </c:pt>
                <c:pt idx="1">
                  <c:v>54.38</c:v>
                </c:pt>
                <c:pt idx="2">
                  <c:v>53.08</c:v>
                </c:pt>
                <c:pt idx="3">
                  <c:v>58.58</c:v>
                </c:pt>
                <c:pt idx="4">
                  <c:v>51.77</c:v>
                </c:pt>
              </c:numCache>
            </c:numRef>
          </c:val>
          <c:extLst>
            <c:ext xmlns:c16="http://schemas.microsoft.com/office/drawing/2014/chart" uri="{C3380CC4-5D6E-409C-BE32-E72D297353CC}">
              <c16:uniqueId val="{00000000-645F-4A9C-9BA5-672452EE0C48}"/>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45F-4A9C-9BA5-672452EE0C48}"/>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R&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293-4CA7-886C-D263DE4587BA}"/>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293-4CA7-886C-D263DE4587BA}"/>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R&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0B4-4E34-AEBC-0D0681E646C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0B4-4E34-AEBC-0D0681E646C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R&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FA-4CC1-8A17-37028EB0772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FA-4CC1-8A17-37028EB0772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R&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2B9-4E9E-9F0F-AE5C53A25825}"/>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2B9-4E9E-9F0F-AE5C53A25825}"/>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R&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formatCode="#,##0.00;&quot;△&quot;#,##0.00;&quot;-&quot;">
                  <c:v>4.74</c:v>
                </c:pt>
                <c:pt idx="1">
                  <c:v>0</c:v>
                </c:pt>
                <c:pt idx="2" formatCode="#,##0.00;&quot;△&quot;#,##0.00;&quot;-&quot;">
                  <c:v>66.930000000000007</c:v>
                </c:pt>
                <c:pt idx="3" formatCode="#,##0.00;&quot;△&quot;#,##0.00;&quot;-&quot;">
                  <c:v>54.67</c:v>
                </c:pt>
                <c:pt idx="4" formatCode="#,##0.00;&quot;△&quot;#,##0.00;&quot;-&quot;">
                  <c:v>41.6</c:v>
                </c:pt>
              </c:numCache>
            </c:numRef>
          </c:val>
          <c:extLst>
            <c:ext xmlns:c16="http://schemas.microsoft.com/office/drawing/2014/chart" uri="{C3380CC4-5D6E-409C-BE32-E72D297353CC}">
              <c16:uniqueId val="{00000000-9391-4B7B-ACD7-B2869A2BF04C}"/>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862.99</c:v>
                </c:pt>
                <c:pt idx="1">
                  <c:v>782.91</c:v>
                </c:pt>
                <c:pt idx="2">
                  <c:v>783.21</c:v>
                </c:pt>
                <c:pt idx="3">
                  <c:v>902.04</c:v>
                </c:pt>
                <c:pt idx="4">
                  <c:v>992.16</c:v>
                </c:pt>
              </c:numCache>
            </c:numRef>
          </c:val>
          <c:smooth val="0"/>
          <c:extLst>
            <c:ext xmlns:c16="http://schemas.microsoft.com/office/drawing/2014/chart" uri="{C3380CC4-5D6E-409C-BE32-E72D297353CC}">
              <c16:uniqueId val="{00000001-9391-4B7B-ACD7-B2869A2BF04C}"/>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R&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47.25</c:v>
                </c:pt>
                <c:pt idx="1">
                  <c:v>100</c:v>
                </c:pt>
                <c:pt idx="2">
                  <c:v>68.86</c:v>
                </c:pt>
                <c:pt idx="3">
                  <c:v>66.58</c:v>
                </c:pt>
                <c:pt idx="4">
                  <c:v>67.09</c:v>
                </c:pt>
              </c:numCache>
            </c:numRef>
          </c:val>
          <c:extLst>
            <c:ext xmlns:c16="http://schemas.microsoft.com/office/drawing/2014/chart" uri="{C3380CC4-5D6E-409C-BE32-E72D297353CC}">
              <c16:uniqueId val="{00000000-2909-4421-A839-28E36EB1A2A1}"/>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50.06</c:v>
                </c:pt>
                <c:pt idx="1">
                  <c:v>49.38</c:v>
                </c:pt>
                <c:pt idx="2">
                  <c:v>48.53</c:v>
                </c:pt>
                <c:pt idx="3">
                  <c:v>46.11</c:v>
                </c:pt>
                <c:pt idx="4">
                  <c:v>45.55</c:v>
                </c:pt>
              </c:numCache>
            </c:numRef>
          </c:val>
          <c:smooth val="0"/>
          <c:extLst>
            <c:ext xmlns:c16="http://schemas.microsoft.com/office/drawing/2014/chart" uri="{C3380CC4-5D6E-409C-BE32-E72D297353CC}">
              <c16:uniqueId val="{00000001-2909-4421-A839-28E36EB1A2A1}"/>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R&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377.68</c:v>
                </c:pt>
                <c:pt idx="1">
                  <c:v>177.38</c:v>
                </c:pt>
                <c:pt idx="2">
                  <c:v>256.02999999999997</c:v>
                </c:pt>
                <c:pt idx="3">
                  <c:v>262.61</c:v>
                </c:pt>
                <c:pt idx="4">
                  <c:v>260.33999999999997</c:v>
                </c:pt>
              </c:numCache>
            </c:numRef>
          </c:val>
          <c:extLst>
            <c:ext xmlns:c16="http://schemas.microsoft.com/office/drawing/2014/chart" uri="{C3380CC4-5D6E-409C-BE32-E72D297353CC}">
              <c16:uniqueId val="{00000000-7282-4520-9E6F-6F19C3D4A37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309.22000000000003</c:v>
                </c:pt>
                <c:pt idx="1">
                  <c:v>316.97000000000003</c:v>
                </c:pt>
                <c:pt idx="2">
                  <c:v>326.17</c:v>
                </c:pt>
                <c:pt idx="3">
                  <c:v>336.93</c:v>
                </c:pt>
                <c:pt idx="4">
                  <c:v>331.17</c:v>
                </c:pt>
              </c:numCache>
            </c:numRef>
          </c:val>
          <c:smooth val="0"/>
          <c:extLst>
            <c:ext xmlns:c16="http://schemas.microsoft.com/office/drawing/2014/chart" uri="{C3380CC4-5D6E-409C-BE32-E72D297353CC}">
              <c16:uniqueId val="{00000001-7282-4520-9E6F-6F19C3D4A37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R&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【967.97】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【82.56】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【332.82】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【46.20】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12" zoomScale="75" zoomScaleNormal="75"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北海道　美深町</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法非適用</v>
      </c>
      <c r="C8" s="65"/>
      <c r="D8" s="65"/>
      <c r="E8" s="65"/>
      <c r="F8" s="65"/>
      <c r="G8" s="65"/>
      <c r="H8" s="65"/>
      <c r="I8" s="65" t="str">
        <f>データ!J6</f>
        <v>下水道事業</v>
      </c>
      <c r="J8" s="65"/>
      <c r="K8" s="65"/>
      <c r="L8" s="65"/>
      <c r="M8" s="65"/>
      <c r="N8" s="65"/>
      <c r="O8" s="65"/>
      <c r="P8" s="65" t="str">
        <f>データ!K6</f>
        <v>個別排水処理</v>
      </c>
      <c r="Q8" s="65"/>
      <c r="R8" s="65"/>
      <c r="S8" s="65"/>
      <c r="T8" s="65"/>
      <c r="U8" s="65"/>
      <c r="V8" s="65"/>
      <c r="W8" s="65" t="str">
        <f>データ!L6</f>
        <v>L2</v>
      </c>
      <c r="X8" s="65"/>
      <c r="Y8" s="65"/>
      <c r="Z8" s="65"/>
      <c r="AA8" s="65"/>
      <c r="AB8" s="65"/>
      <c r="AC8" s="65"/>
      <c r="AD8" s="66" t="str">
        <f>データ!$M$6</f>
        <v>非設置</v>
      </c>
      <c r="AE8" s="66"/>
      <c r="AF8" s="66"/>
      <c r="AG8" s="66"/>
      <c r="AH8" s="66"/>
      <c r="AI8" s="66"/>
      <c r="AJ8" s="66"/>
      <c r="AK8" s="3"/>
      <c r="AL8" s="54">
        <f>データ!S6</f>
        <v>3789</v>
      </c>
      <c r="AM8" s="54"/>
      <c r="AN8" s="54"/>
      <c r="AO8" s="54"/>
      <c r="AP8" s="54"/>
      <c r="AQ8" s="54"/>
      <c r="AR8" s="54"/>
      <c r="AS8" s="54"/>
      <c r="AT8" s="53">
        <f>データ!T6</f>
        <v>672.09</v>
      </c>
      <c r="AU8" s="53"/>
      <c r="AV8" s="53"/>
      <c r="AW8" s="53"/>
      <c r="AX8" s="53"/>
      <c r="AY8" s="53"/>
      <c r="AZ8" s="53"/>
      <c r="BA8" s="53"/>
      <c r="BB8" s="53">
        <f>データ!U6</f>
        <v>5.64</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t="str">
        <f>データ!O6</f>
        <v>該当数値なし</v>
      </c>
      <c r="J10" s="53"/>
      <c r="K10" s="53"/>
      <c r="L10" s="53"/>
      <c r="M10" s="53"/>
      <c r="N10" s="53"/>
      <c r="O10" s="53"/>
      <c r="P10" s="53">
        <f>データ!P6</f>
        <v>9.5500000000000007</v>
      </c>
      <c r="Q10" s="53"/>
      <c r="R10" s="53"/>
      <c r="S10" s="53"/>
      <c r="T10" s="53"/>
      <c r="U10" s="53"/>
      <c r="V10" s="53"/>
      <c r="W10" s="53">
        <f>データ!Q6</f>
        <v>100</v>
      </c>
      <c r="X10" s="53"/>
      <c r="Y10" s="53"/>
      <c r="Z10" s="53"/>
      <c r="AA10" s="53"/>
      <c r="AB10" s="53"/>
      <c r="AC10" s="53"/>
      <c r="AD10" s="54">
        <f>データ!R6</f>
        <v>2640</v>
      </c>
      <c r="AE10" s="54"/>
      <c r="AF10" s="54"/>
      <c r="AG10" s="54"/>
      <c r="AH10" s="54"/>
      <c r="AI10" s="54"/>
      <c r="AJ10" s="54"/>
      <c r="AK10" s="2"/>
      <c r="AL10" s="54">
        <f>データ!V6</f>
        <v>356</v>
      </c>
      <c r="AM10" s="54"/>
      <c r="AN10" s="54"/>
      <c r="AO10" s="54"/>
      <c r="AP10" s="54"/>
      <c r="AQ10" s="54"/>
      <c r="AR10" s="54"/>
      <c r="AS10" s="54"/>
      <c r="AT10" s="53">
        <f>データ!W6</f>
        <v>90.1</v>
      </c>
      <c r="AU10" s="53"/>
      <c r="AV10" s="53"/>
      <c r="AW10" s="53"/>
      <c r="AX10" s="53"/>
      <c r="AY10" s="53"/>
      <c r="AZ10" s="53"/>
      <c r="BA10" s="53"/>
      <c r="BB10" s="53">
        <f>データ!X6</f>
        <v>3.95</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117</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116</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118</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x14ac:dyDescent="0.15">
      <c r="C84" s="2"/>
    </row>
    <row r="85" spans="1:78" hidden="1" x14ac:dyDescent="0.15">
      <c r="B85" s="12" t="s">
        <v>31</v>
      </c>
      <c r="C85" s="12"/>
      <c r="D85" s="12"/>
      <c r="E85" s="12" t="s">
        <v>32</v>
      </c>
      <c r="F85" s="12" t="s">
        <v>33</v>
      </c>
      <c r="G85" s="12" t="s">
        <v>34</v>
      </c>
      <c r="H85" s="12" t="s">
        <v>35</v>
      </c>
      <c r="I85" s="12" t="s">
        <v>36</v>
      </c>
      <c r="J85" s="12" t="s">
        <v>37</v>
      </c>
      <c r="K85" s="12" t="s">
        <v>38</v>
      </c>
      <c r="L85" s="12" t="s">
        <v>39</v>
      </c>
      <c r="M85" s="12" t="s">
        <v>40</v>
      </c>
      <c r="N85" s="12" t="s">
        <v>41</v>
      </c>
      <c r="O85" s="12" t="s">
        <v>42</v>
      </c>
    </row>
    <row r="86" spans="1:78" hidden="1" x14ac:dyDescent="0.15">
      <c r="B86" s="12"/>
      <c r="C86" s="12"/>
      <c r="D86" s="12"/>
      <c r="E86" s="12" t="str">
        <f>データ!AI6</f>
        <v/>
      </c>
      <c r="F86" s="12" t="s">
        <v>43</v>
      </c>
      <c r="G86" s="12" t="s">
        <v>44</v>
      </c>
      <c r="H86" s="12" t="str">
        <f>データ!BP6</f>
        <v>【967.97】</v>
      </c>
      <c r="I86" s="12" t="str">
        <f>データ!CA6</f>
        <v>【46.20】</v>
      </c>
      <c r="J86" s="12" t="str">
        <f>データ!CL6</f>
        <v>【332.82】</v>
      </c>
      <c r="K86" s="12" t="str">
        <f>データ!CW6</f>
        <v>【46.29】</v>
      </c>
      <c r="L86" s="12" t="str">
        <f>データ!DH6</f>
        <v>【82.56】</v>
      </c>
      <c r="M86" s="12" t="s">
        <v>43</v>
      </c>
      <c r="N86" s="12" t="s">
        <v>43</v>
      </c>
      <c r="O86" s="12" t="str">
        <f>データ!EO6</f>
        <v>【-】</v>
      </c>
    </row>
  </sheetData>
  <sheetProtection algorithmName="SHA-512" hashValue="omEKOnaRoEEv9Y5FsJ5vWGBd9z9qjTaMpmMCE3EG/RfA2NW307asOXTEAcH7GkQdzhWJyTZtYND8/l27y4Pf7Q==" saltValue="glQIuIgUDDBuZannLk3X+g=="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5" x14ac:dyDescent="0.15">
      <c r="A2" s="14" t="s">
        <v>46</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5" x14ac:dyDescent="0.15">
      <c r="A3" s="14" t="s">
        <v>47</v>
      </c>
      <c r="B3" s="15" t="s">
        <v>48</v>
      </c>
      <c r="C3" s="15" t="s">
        <v>49</v>
      </c>
      <c r="D3" s="15" t="s">
        <v>50</v>
      </c>
      <c r="E3" s="15" t="s">
        <v>51</v>
      </c>
      <c r="F3" s="15" t="s">
        <v>52</v>
      </c>
      <c r="G3" s="15" t="s">
        <v>53</v>
      </c>
      <c r="H3" s="72" t="s">
        <v>54</v>
      </c>
      <c r="I3" s="73"/>
      <c r="J3" s="73"/>
      <c r="K3" s="73"/>
      <c r="L3" s="73"/>
      <c r="M3" s="73"/>
      <c r="N3" s="73"/>
      <c r="O3" s="73"/>
      <c r="P3" s="73"/>
      <c r="Q3" s="73"/>
      <c r="R3" s="73"/>
      <c r="S3" s="73"/>
      <c r="T3" s="73"/>
      <c r="U3" s="73"/>
      <c r="V3" s="73"/>
      <c r="W3" s="73"/>
      <c r="X3" s="74"/>
      <c r="Y3" s="78" t="s">
        <v>55</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28</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5" x14ac:dyDescent="0.15">
      <c r="A4" s="14" t="s">
        <v>56</v>
      </c>
      <c r="B4" s="16"/>
      <c r="C4" s="16"/>
      <c r="D4" s="16"/>
      <c r="E4" s="16"/>
      <c r="F4" s="16"/>
      <c r="G4" s="16"/>
      <c r="H4" s="75"/>
      <c r="I4" s="76"/>
      <c r="J4" s="76"/>
      <c r="K4" s="76"/>
      <c r="L4" s="76"/>
      <c r="M4" s="76"/>
      <c r="N4" s="76"/>
      <c r="O4" s="76"/>
      <c r="P4" s="76"/>
      <c r="Q4" s="76"/>
      <c r="R4" s="76"/>
      <c r="S4" s="76"/>
      <c r="T4" s="76"/>
      <c r="U4" s="76"/>
      <c r="V4" s="76"/>
      <c r="W4" s="76"/>
      <c r="X4" s="77"/>
      <c r="Y4" s="71" t="s">
        <v>57</v>
      </c>
      <c r="Z4" s="71"/>
      <c r="AA4" s="71"/>
      <c r="AB4" s="71"/>
      <c r="AC4" s="71"/>
      <c r="AD4" s="71"/>
      <c r="AE4" s="71"/>
      <c r="AF4" s="71"/>
      <c r="AG4" s="71"/>
      <c r="AH4" s="71"/>
      <c r="AI4" s="71"/>
      <c r="AJ4" s="71" t="s">
        <v>58</v>
      </c>
      <c r="AK4" s="71"/>
      <c r="AL4" s="71"/>
      <c r="AM4" s="71"/>
      <c r="AN4" s="71"/>
      <c r="AO4" s="71"/>
      <c r="AP4" s="71"/>
      <c r="AQ4" s="71"/>
      <c r="AR4" s="71"/>
      <c r="AS4" s="71"/>
      <c r="AT4" s="71"/>
      <c r="AU4" s="71" t="s">
        <v>59</v>
      </c>
      <c r="AV4" s="71"/>
      <c r="AW4" s="71"/>
      <c r="AX4" s="71"/>
      <c r="AY4" s="71"/>
      <c r="AZ4" s="71"/>
      <c r="BA4" s="71"/>
      <c r="BB4" s="71"/>
      <c r="BC4" s="71"/>
      <c r="BD4" s="71"/>
      <c r="BE4" s="71"/>
      <c r="BF4" s="71" t="s">
        <v>60</v>
      </c>
      <c r="BG4" s="71"/>
      <c r="BH4" s="71"/>
      <c r="BI4" s="71"/>
      <c r="BJ4" s="71"/>
      <c r="BK4" s="71"/>
      <c r="BL4" s="71"/>
      <c r="BM4" s="71"/>
      <c r="BN4" s="71"/>
      <c r="BO4" s="71"/>
      <c r="BP4" s="71"/>
      <c r="BQ4" s="71" t="s">
        <v>61</v>
      </c>
      <c r="BR4" s="71"/>
      <c r="BS4" s="71"/>
      <c r="BT4" s="71"/>
      <c r="BU4" s="71"/>
      <c r="BV4" s="71"/>
      <c r="BW4" s="71"/>
      <c r="BX4" s="71"/>
      <c r="BY4" s="71"/>
      <c r="BZ4" s="71"/>
      <c r="CA4" s="71"/>
      <c r="CB4" s="71" t="s">
        <v>62</v>
      </c>
      <c r="CC4" s="71"/>
      <c r="CD4" s="71"/>
      <c r="CE4" s="71"/>
      <c r="CF4" s="71"/>
      <c r="CG4" s="71"/>
      <c r="CH4" s="71"/>
      <c r="CI4" s="71"/>
      <c r="CJ4" s="71"/>
      <c r="CK4" s="71"/>
      <c r="CL4" s="71"/>
      <c r="CM4" s="71" t="s">
        <v>63</v>
      </c>
      <c r="CN4" s="71"/>
      <c r="CO4" s="71"/>
      <c r="CP4" s="71"/>
      <c r="CQ4" s="71"/>
      <c r="CR4" s="71"/>
      <c r="CS4" s="71"/>
      <c r="CT4" s="71"/>
      <c r="CU4" s="71"/>
      <c r="CV4" s="71"/>
      <c r="CW4" s="71"/>
      <c r="CX4" s="71" t="s">
        <v>64</v>
      </c>
      <c r="CY4" s="71"/>
      <c r="CZ4" s="71"/>
      <c r="DA4" s="71"/>
      <c r="DB4" s="71"/>
      <c r="DC4" s="71"/>
      <c r="DD4" s="71"/>
      <c r="DE4" s="71"/>
      <c r="DF4" s="71"/>
      <c r="DG4" s="71"/>
      <c r="DH4" s="71"/>
      <c r="DI4" s="71" t="s">
        <v>65</v>
      </c>
      <c r="DJ4" s="71"/>
      <c r="DK4" s="71"/>
      <c r="DL4" s="71"/>
      <c r="DM4" s="71"/>
      <c r="DN4" s="71"/>
      <c r="DO4" s="71"/>
      <c r="DP4" s="71"/>
      <c r="DQ4" s="71"/>
      <c r="DR4" s="71"/>
      <c r="DS4" s="71"/>
      <c r="DT4" s="71" t="s">
        <v>66</v>
      </c>
      <c r="DU4" s="71"/>
      <c r="DV4" s="71"/>
      <c r="DW4" s="71"/>
      <c r="DX4" s="71"/>
      <c r="DY4" s="71"/>
      <c r="DZ4" s="71"/>
      <c r="EA4" s="71"/>
      <c r="EB4" s="71"/>
      <c r="EC4" s="71"/>
      <c r="ED4" s="71"/>
      <c r="EE4" s="71" t="s">
        <v>67</v>
      </c>
      <c r="EF4" s="71"/>
      <c r="EG4" s="71"/>
      <c r="EH4" s="71"/>
      <c r="EI4" s="71"/>
      <c r="EJ4" s="71"/>
      <c r="EK4" s="71"/>
      <c r="EL4" s="71"/>
      <c r="EM4" s="71"/>
      <c r="EN4" s="71"/>
      <c r="EO4" s="71"/>
    </row>
    <row r="5" spans="1:145" x14ac:dyDescent="0.15">
      <c r="A5" s="14" t="s">
        <v>68</v>
      </c>
      <c r="B5" s="17"/>
      <c r="C5" s="17"/>
      <c r="D5" s="17"/>
      <c r="E5" s="17"/>
      <c r="F5" s="17"/>
      <c r="G5" s="17"/>
      <c r="H5" s="18" t="s">
        <v>69</v>
      </c>
      <c r="I5" s="18" t="s">
        <v>70</v>
      </c>
      <c r="J5" s="18" t="s">
        <v>71</v>
      </c>
      <c r="K5" s="18" t="s">
        <v>72</v>
      </c>
      <c r="L5" s="18" t="s">
        <v>73</v>
      </c>
      <c r="M5" s="18" t="s">
        <v>5</v>
      </c>
      <c r="N5" s="18" t="s">
        <v>74</v>
      </c>
      <c r="O5" s="18" t="s">
        <v>75</v>
      </c>
      <c r="P5" s="18" t="s">
        <v>76</v>
      </c>
      <c r="Q5" s="18" t="s">
        <v>77</v>
      </c>
      <c r="R5" s="18" t="s">
        <v>78</v>
      </c>
      <c r="S5" s="18" t="s">
        <v>79</v>
      </c>
      <c r="T5" s="18" t="s">
        <v>80</v>
      </c>
      <c r="U5" s="18" t="s">
        <v>81</v>
      </c>
      <c r="V5" s="18" t="s">
        <v>82</v>
      </c>
      <c r="W5" s="18" t="s">
        <v>83</v>
      </c>
      <c r="X5" s="18" t="s">
        <v>84</v>
      </c>
      <c r="Y5" s="18" t="s">
        <v>85</v>
      </c>
      <c r="Z5" s="18" t="s">
        <v>86</v>
      </c>
      <c r="AA5" s="18" t="s">
        <v>87</v>
      </c>
      <c r="AB5" s="18" t="s">
        <v>88</v>
      </c>
      <c r="AC5" s="18" t="s">
        <v>89</v>
      </c>
      <c r="AD5" s="18" t="s">
        <v>90</v>
      </c>
      <c r="AE5" s="18" t="s">
        <v>91</v>
      </c>
      <c r="AF5" s="18" t="s">
        <v>92</v>
      </c>
      <c r="AG5" s="18" t="s">
        <v>93</v>
      </c>
      <c r="AH5" s="18" t="s">
        <v>94</v>
      </c>
      <c r="AI5" s="18" t="s">
        <v>31</v>
      </c>
      <c r="AJ5" s="18" t="s">
        <v>85</v>
      </c>
      <c r="AK5" s="18" t="s">
        <v>86</v>
      </c>
      <c r="AL5" s="18" t="s">
        <v>87</v>
      </c>
      <c r="AM5" s="18" t="s">
        <v>88</v>
      </c>
      <c r="AN5" s="18" t="s">
        <v>89</v>
      </c>
      <c r="AO5" s="18" t="s">
        <v>90</v>
      </c>
      <c r="AP5" s="18" t="s">
        <v>91</v>
      </c>
      <c r="AQ5" s="18" t="s">
        <v>92</v>
      </c>
      <c r="AR5" s="18" t="s">
        <v>93</v>
      </c>
      <c r="AS5" s="18" t="s">
        <v>94</v>
      </c>
      <c r="AT5" s="18" t="s">
        <v>95</v>
      </c>
      <c r="AU5" s="18" t="s">
        <v>85</v>
      </c>
      <c r="AV5" s="18" t="s">
        <v>86</v>
      </c>
      <c r="AW5" s="18" t="s">
        <v>87</v>
      </c>
      <c r="AX5" s="18" t="s">
        <v>88</v>
      </c>
      <c r="AY5" s="18" t="s">
        <v>89</v>
      </c>
      <c r="AZ5" s="18" t="s">
        <v>90</v>
      </c>
      <c r="BA5" s="18" t="s">
        <v>91</v>
      </c>
      <c r="BB5" s="18" t="s">
        <v>92</v>
      </c>
      <c r="BC5" s="18" t="s">
        <v>93</v>
      </c>
      <c r="BD5" s="18" t="s">
        <v>94</v>
      </c>
      <c r="BE5" s="18" t="s">
        <v>95</v>
      </c>
      <c r="BF5" s="18" t="s">
        <v>85</v>
      </c>
      <c r="BG5" s="18" t="s">
        <v>86</v>
      </c>
      <c r="BH5" s="18" t="s">
        <v>87</v>
      </c>
      <c r="BI5" s="18" t="s">
        <v>88</v>
      </c>
      <c r="BJ5" s="18" t="s">
        <v>89</v>
      </c>
      <c r="BK5" s="18" t="s">
        <v>90</v>
      </c>
      <c r="BL5" s="18" t="s">
        <v>91</v>
      </c>
      <c r="BM5" s="18" t="s">
        <v>92</v>
      </c>
      <c r="BN5" s="18" t="s">
        <v>93</v>
      </c>
      <c r="BO5" s="18" t="s">
        <v>94</v>
      </c>
      <c r="BP5" s="18" t="s">
        <v>95</v>
      </c>
      <c r="BQ5" s="18" t="s">
        <v>85</v>
      </c>
      <c r="BR5" s="18" t="s">
        <v>86</v>
      </c>
      <c r="BS5" s="18" t="s">
        <v>87</v>
      </c>
      <c r="BT5" s="18" t="s">
        <v>88</v>
      </c>
      <c r="BU5" s="18" t="s">
        <v>89</v>
      </c>
      <c r="BV5" s="18" t="s">
        <v>90</v>
      </c>
      <c r="BW5" s="18" t="s">
        <v>91</v>
      </c>
      <c r="BX5" s="18" t="s">
        <v>92</v>
      </c>
      <c r="BY5" s="18" t="s">
        <v>93</v>
      </c>
      <c r="BZ5" s="18" t="s">
        <v>94</v>
      </c>
      <c r="CA5" s="18" t="s">
        <v>95</v>
      </c>
      <c r="CB5" s="18" t="s">
        <v>85</v>
      </c>
      <c r="CC5" s="18" t="s">
        <v>86</v>
      </c>
      <c r="CD5" s="18" t="s">
        <v>87</v>
      </c>
      <c r="CE5" s="18" t="s">
        <v>88</v>
      </c>
      <c r="CF5" s="18" t="s">
        <v>89</v>
      </c>
      <c r="CG5" s="18" t="s">
        <v>90</v>
      </c>
      <c r="CH5" s="18" t="s">
        <v>91</v>
      </c>
      <c r="CI5" s="18" t="s">
        <v>92</v>
      </c>
      <c r="CJ5" s="18" t="s">
        <v>93</v>
      </c>
      <c r="CK5" s="18" t="s">
        <v>94</v>
      </c>
      <c r="CL5" s="18" t="s">
        <v>95</v>
      </c>
      <c r="CM5" s="18" t="s">
        <v>85</v>
      </c>
      <c r="CN5" s="18" t="s">
        <v>86</v>
      </c>
      <c r="CO5" s="18" t="s">
        <v>87</v>
      </c>
      <c r="CP5" s="18" t="s">
        <v>88</v>
      </c>
      <c r="CQ5" s="18" t="s">
        <v>89</v>
      </c>
      <c r="CR5" s="18" t="s">
        <v>90</v>
      </c>
      <c r="CS5" s="18" t="s">
        <v>91</v>
      </c>
      <c r="CT5" s="18" t="s">
        <v>92</v>
      </c>
      <c r="CU5" s="18" t="s">
        <v>93</v>
      </c>
      <c r="CV5" s="18" t="s">
        <v>94</v>
      </c>
      <c r="CW5" s="18" t="s">
        <v>95</v>
      </c>
      <c r="CX5" s="18" t="s">
        <v>85</v>
      </c>
      <c r="CY5" s="18" t="s">
        <v>86</v>
      </c>
      <c r="CZ5" s="18" t="s">
        <v>87</v>
      </c>
      <c r="DA5" s="18" t="s">
        <v>88</v>
      </c>
      <c r="DB5" s="18" t="s">
        <v>89</v>
      </c>
      <c r="DC5" s="18" t="s">
        <v>90</v>
      </c>
      <c r="DD5" s="18" t="s">
        <v>91</v>
      </c>
      <c r="DE5" s="18" t="s">
        <v>92</v>
      </c>
      <c r="DF5" s="18" t="s">
        <v>93</v>
      </c>
      <c r="DG5" s="18" t="s">
        <v>94</v>
      </c>
      <c r="DH5" s="18" t="s">
        <v>95</v>
      </c>
      <c r="DI5" s="18" t="s">
        <v>85</v>
      </c>
      <c r="DJ5" s="18" t="s">
        <v>86</v>
      </c>
      <c r="DK5" s="18" t="s">
        <v>87</v>
      </c>
      <c r="DL5" s="18" t="s">
        <v>88</v>
      </c>
      <c r="DM5" s="18" t="s">
        <v>89</v>
      </c>
      <c r="DN5" s="18" t="s">
        <v>90</v>
      </c>
      <c r="DO5" s="18" t="s">
        <v>91</v>
      </c>
      <c r="DP5" s="18" t="s">
        <v>92</v>
      </c>
      <c r="DQ5" s="18" t="s">
        <v>93</v>
      </c>
      <c r="DR5" s="18" t="s">
        <v>94</v>
      </c>
      <c r="DS5" s="18" t="s">
        <v>95</v>
      </c>
      <c r="DT5" s="18" t="s">
        <v>85</v>
      </c>
      <c r="DU5" s="18" t="s">
        <v>86</v>
      </c>
      <c r="DV5" s="18" t="s">
        <v>87</v>
      </c>
      <c r="DW5" s="18" t="s">
        <v>88</v>
      </c>
      <c r="DX5" s="18" t="s">
        <v>89</v>
      </c>
      <c r="DY5" s="18" t="s">
        <v>90</v>
      </c>
      <c r="DZ5" s="18" t="s">
        <v>91</v>
      </c>
      <c r="EA5" s="18" t="s">
        <v>92</v>
      </c>
      <c r="EB5" s="18" t="s">
        <v>93</v>
      </c>
      <c r="EC5" s="18" t="s">
        <v>94</v>
      </c>
      <c r="ED5" s="18" t="s">
        <v>95</v>
      </c>
      <c r="EE5" s="18" t="s">
        <v>85</v>
      </c>
      <c r="EF5" s="18" t="s">
        <v>86</v>
      </c>
      <c r="EG5" s="18" t="s">
        <v>87</v>
      </c>
      <c r="EH5" s="18" t="s">
        <v>88</v>
      </c>
      <c r="EI5" s="18" t="s">
        <v>89</v>
      </c>
      <c r="EJ5" s="18" t="s">
        <v>90</v>
      </c>
      <c r="EK5" s="18" t="s">
        <v>91</v>
      </c>
      <c r="EL5" s="18" t="s">
        <v>92</v>
      </c>
      <c r="EM5" s="18" t="s">
        <v>93</v>
      </c>
      <c r="EN5" s="18" t="s">
        <v>94</v>
      </c>
      <c r="EO5" s="18" t="s">
        <v>95</v>
      </c>
    </row>
    <row r="6" spans="1:145" s="22" customFormat="1" x14ac:dyDescent="0.15">
      <c r="A6" s="14" t="s">
        <v>96</v>
      </c>
      <c r="B6" s="19">
        <f>B7</f>
        <v>2023</v>
      </c>
      <c r="C6" s="19">
        <f t="shared" ref="C6:X6" si="3">C7</f>
        <v>14699</v>
      </c>
      <c r="D6" s="19">
        <f t="shared" si="3"/>
        <v>47</v>
      </c>
      <c r="E6" s="19">
        <f t="shared" si="3"/>
        <v>18</v>
      </c>
      <c r="F6" s="19">
        <f t="shared" si="3"/>
        <v>1</v>
      </c>
      <c r="G6" s="19">
        <f t="shared" si="3"/>
        <v>0</v>
      </c>
      <c r="H6" s="19" t="str">
        <f t="shared" si="3"/>
        <v>北海道　美深町</v>
      </c>
      <c r="I6" s="19" t="str">
        <f t="shared" si="3"/>
        <v>法非適用</v>
      </c>
      <c r="J6" s="19" t="str">
        <f t="shared" si="3"/>
        <v>下水道事業</v>
      </c>
      <c r="K6" s="19" t="str">
        <f t="shared" si="3"/>
        <v>個別排水処理</v>
      </c>
      <c r="L6" s="19" t="str">
        <f t="shared" si="3"/>
        <v>L2</v>
      </c>
      <c r="M6" s="19" t="str">
        <f t="shared" si="3"/>
        <v>非設置</v>
      </c>
      <c r="N6" s="20" t="str">
        <f t="shared" si="3"/>
        <v>-</v>
      </c>
      <c r="O6" s="20" t="str">
        <f t="shared" si="3"/>
        <v>該当数値なし</v>
      </c>
      <c r="P6" s="20">
        <f t="shared" si="3"/>
        <v>9.5500000000000007</v>
      </c>
      <c r="Q6" s="20">
        <f t="shared" si="3"/>
        <v>100</v>
      </c>
      <c r="R6" s="20">
        <f t="shared" si="3"/>
        <v>2640</v>
      </c>
      <c r="S6" s="20">
        <f t="shared" si="3"/>
        <v>3789</v>
      </c>
      <c r="T6" s="20">
        <f t="shared" si="3"/>
        <v>672.09</v>
      </c>
      <c r="U6" s="20">
        <f t="shared" si="3"/>
        <v>5.64</v>
      </c>
      <c r="V6" s="20">
        <f t="shared" si="3"/>
        <v>356</v>
      </c>
      <c r="W6" s="20">
        <f t="shared" si="3"/>
        <v>90.1</v>
      </c>
      <c r="X6" s="20">
        <f t="shared" si="3"/>
        <v>3.95</v>
      </c>
      <c r="Y6" s="21">
        <f>IF(Y7="",NA(),Y7)</f>
        <v>58.43</v>
      </c>
      <c r="Z6" s="21">
        <f t="shared" ref="Z6:AH6" si="4">IF(Z7="",NA(),Z7)</f>
        <v>54.38</v>
      </c>
      <c r="AA6" s="21">
        <f t="shared" si="4"/>
        <v>53.08</v>
      </c>
      <c r="AB6" s="21">
        <f t="shared" si="4"/>
        <v>58.58</v>
      </c>
      <c r="AC6" s="21">
        <f t="shared" si="4"/>
        <v>51.77</v>
      </c>
      <c r="AD6" s="20" t="e">
        <f t="shared" si="4"/>
        <v>#N/A</v>
      </c>
      <c r="AE6" s="20" t="e">
        <f t="shared" si="4"/>
        <v>#N/A</v>
      </c>
      <c r="AF6" s="20" t="e">
        <f t="shared" si="4"/>
        <v>#N/A</v>
      </c>
      <c r="AG6" s="20" t="e">
        <f t="shared" si="4"/>
        <v>#N/A</v>
      </c>
      <c r="AH6" s="20" t="e">
        <f t="shared" si="4"/>
        <v>#N/A</v>
      </c>
      <c r="AI6" s="20" t="str">
        <f>IF(AI7="","",IF(AI7="-","【-】","【"&amp;SUBSTITUTE(TEXT(AI7,"#,##0.00"),"-","△")&amp;"】"))</f>
        <v/>
      </c>
      <c r="AJ6" s="20" t="e">
        <f>IF(AJ7="",NA(),AJ7)</f>
        <v>#N/A</v>
      </c>
      <c r="AK6" s="20" t="e">
        <f t="shared" ref="AK6:AS6" si="5">IF(AK7="",NA(),AK7)</f>
        <v>#N/A</v>
      </c>
      <c r="AL6" s="20" t="e">
        <f t="shared" si="5"/>
        <v>#N/A</v>
      </c>
      <c r="AM6" s="20" t="e">
        <f t="shared" si="5"/>
        <v>#N/A</v>
      </c>
      <c r="AN6" s="20" t="e">
        <f t="shared" si="5"/>
        <v>#N/A</v>
      </c>
      <c r="AO6" s="20" t="e">
        <f t="shared" si="5"/>
        <v>#N/A</v>
      </c>
      <c r="AP6" s="20" t="e">
        <f t="shared" si="5"/>
        <v>#N/A</v>
      </c>
      <c r="AQ6" s="20" t="e">
        <f t="shared" si="5"/>
        <v>#N/A</v>
      </c>
      <c r="AR6" s="20" t="e">
        <f t="shared" si="5"/>
        <v>#N/A</v>
      </c>
      <c r="AS6" s="20" t="e">
        <f t="shared" si="5"/>
        <v>#N/A</v>
      </c>
      <c r="AT6" s="20" t="str">
        <f>IF(AT7="","",IF(AT7="-","【-】","【"&amp;SUBSTITUTE(TEXT(AT7,"#,##0.00"),"-","△")&amp;"】"))</f>
        <v/>
      </c>
      <c r="AU6" s="20" t="e">
        <f>IF(AU7="",NA(),AU7)</f>
        <v>#N/A</v>
      </c>
      <c r="AV6" s="20" t="e">
        <f t="shared" ref="AV6:BD6" si="6">IF(AV7="",NA(),AV7)</f>
        <v>#N/A</v>
      </c>
      <c r="AW6" s="20" t="e">
        <f t="shared" si="6"/>
        <v>#N/A</v>
      </c>
      <c r="AX6" s="20" t="e">
        <f t="shared" si="6"/>
        <v>#N/A</v>
      </c>
      <c r="AY6" s="20" t="e">
        <f t="shared" si="6"/>
        <v>#N/A</v>
      </c>
      <c r="AZ6" s="20" t="e">
        <f t="shared" si="6"/>
        <v>#N/A</v>
      </c>
      <c r="BA6" s="20" t="e">
        <f t="shared" si="6"/>
        <v>#N/A</v>
      </c>
      <c r="BB6" s="20" t="e">
        <f t="shared" si="6"/>
        <v>#N/A</v>
      </c>
      <c r="BC6" s="20" t="e">
        <f t="shared" si="6"/>
        <v>#N/A</v>
      </c>
      <c r="BD6" s="20" t="e">
        <f t="shared" si="6"/>
        <v>#N/A</v>
      </c>
      <c r="BE6" s="20" t="str">
        <f>IF(BE7="","",IF(BE7="-","【-】","【"&amp;SUBSTITUTE(TEXT(BE7,"#,##0.00"),"-","△")&amp;"】"))</f>
        <v/>
      </c>
      <c r="BF6" s="21">
        <f>IF(BF7="",NA(),BF7)</f>
        <v>4.74</v>
      </c>
      <c r="BG6" s="20">
        <f t="shared" ref="BG6:BO6" si="7">IF(BG7="",NA(),BG7)</f>
        <v>0</v>
      </c>
      <c r="BH6" s="21">
        <f t="shared" si="7"/>
        <v>66.930000000000007</v>
      </c>
      <c r="BI6" s="21">
        <f t="shared" si="7"/>
        <v>54.67</v>
      </c>
      <c r="BJ6" s="21">
        <f t="shared" si="7"/>
        <v>41.6</v>
      </c>
      <c r="BK6" s="21">
        <f t="shared" si="7"/>
        <v>862.99</v>
      </c>
      <c r="BL6" s="21">
        <f t="shared" si="7"/>
        <v>782.91</v>
      </c>
      <c r="BM6" s="21">
        <f t="shared" si="7"/>
        <v>783.21</v>
      </c>
      <c r="BN6" s="21">
        <f t="shared" si="7"/>
        <v>902.04</v>
      </c>
      <c r="BO6" s="21">
        <f t="shared" si="7"/>
        <v>992.16</v>
      </c>
      <c r="BP6" s="20" t="str">
        <f>IF(BP7="","",IF(BP7="-","【-】","【"&amp;SUBSTITUTE(TEXT(BP7,"#,##0.00"),"-","△")&amp;"】"))</f>
        <v>【967.97】</v>
      </c>
      <c r="BQ6" s="21">
        <f>IF(BQ7="",NA(),BQ7)</f>
        <v>47.25</v>
      </c>
      <c r="BR6" s="21">
        <f t="shared" ref="BR6:BZ6" si="8">IF(BR7="",NA(),BR7)</f>
        <v>100</v>
      </c>
      <c r="BS6" s="21">
        <f t="shared" si="8"/>
        <v>68.86</v>
      </c>
      <c r="BT6" s="21">
        <f t="shared" si="8"/>
        <v>66.58</v>
      </c>
      <c r="BU6" s="21">
        <f t="shared" si="8"/>
        <v>67.09</v>
      </c>
      <c r="BV6" s="21">
        <f t="shared" si="8"/>
        <v>50.06</v>
      </c>
      <c r="BW6" s="21">
        <f t="shared" si="8"/>
        <v>49.38</v>
      </c>
      <c r="BX6" s="21">
        <f t="shared" si="8"/>
        <v>48.53</v>
      </c>
      <c r="BY6" s="21">
        <f t="shared" si="8"/>
        <v>46.11</v>
      </c>
      <c r="BZ6" s="21">
        <f t="shared" si="8"/>
        <v>45.55</v>
      </c>
      <c r="CA6" s="20" t="str">
        <f>IF(CA7="","",IF(CA7="-","【-】","【"&amp;SUBSTITUTE(TEXT(CA7,"#,##0.00"),"-","△")&amp;"】"))</f>
        <v>【46.20】</v>
      </c>
      <c r="CB6" s="21">
        <f>IF(CB7="",NA(),CB7)</f>
        <v>377.68</v>
      </c>
      <c r="CC6" s="21">
        <f t="shared" ref="CC6:CK6" si="9">IF(CC7="",NA(),CC7)</f>
        <v>177.38</v>
      </c>
      <c r="CD6" s="21">
        <f t="shared" si="9"/>
        <v>256.02999999999997</v>
      </c>
      <c r="CE6" s="21">
        <f t="shared" si="9"/>
        <v>262.61</v>
      </c>
      <c r="CF6" s="21">
        <f t="shared" si="9"/>
        <v>260.33999999999997</v>
      </c>
      <c r="CG6" s="21">
        <f t="shared" si="9"/>
        <v>309.22000000000003</v>
      </c>
      <c r="CH6" s="21">
        <f t="shared" si="9"/>
        <v>316.97000000000003</v>
      </c>
      <c r="CI6" s="21">
        <f t="shared" si="9"/>
        <v>326.17</v>
      </c>
      <c r="CJ6" s="21">
        <f t="shared" si="9"/>
        <v>336.93</v>
      </c>
      <c r="CK6" s="21">
        <f t="shared" si="9"/>
        <v>331.17</v>
      </c>
      <c r="CL6" s="20" t="str">
        <f>IF(CL7="","",IF(CL7="-","【-】","【"&amp;SUBSTITUTE(TEXT(CL7,"#,##0.00"),"-","△")&amp;"】"))</f>
        <v>【332.82】</v>
      </c>
      <c r="CM6" s="21">
        <f>IF(CM7="",NA(),CM7)</f>
        <v>42.27</v>
      </c>
      <c r="CN6" s="21">
        <f t="shared" ref="CN6:CV6" si="10">IF(CN7="",NA(),CN7)</f>
        <v>42.27</v>
      </c>
      <c r="CO6" s="21">
        <f t="shared" si="10"/>
        <v>42.27</v>
      </c>
      <c r="CP6" s="21">
        <f t="shared" si="10"/>
        <v>42.27</v>
      </c>
      <c r="CQ6" s="21">
        <f t="shared" si="10"/>
        <v>42.27</v>
      </c>
      <c r="CR6" s="21">
        <f t="shared" si="10"/>
        <v>47.35</v>
      </c>
      <c r="CS6" s="21">
        <f t="shared" si="10"/>
        <v>46.36</v>
      </c>
      <c r="CT6" s="21">
        <f t="shared" si="10"/>
        <v>46.45</v>
      </c>
      <c r="CU6" s="21">
        <f t="shared" si="10"/>
        <v>45.36</v>
      </c>
      <c r="CV6" s="21">
        <f t="shared" si="10"/>
        <v>45.93</v>
      </c>
      <c r="CW6" s="20" t="str">
        <f>IF(CW7="","",IF(CW7="-","【-】","【"&amp;SUBSTITUTE(TEXT(CW7,"#,##0.00"),"-","△")&amp;"】"))</f>
        <v>【46.29】</v>
      </c>
      <c r="CX6" s="21">
        <f>IF(CX7="",NA(),CX7)</f>
        <v>100</v>
      </c>
      <c r="CY6" s="21">
        <f t="shared" ref="CY6:DG6" si="11">IF(CY7="",NA(),CY7)</f>
        <v>100</v>
      </c>
      <c r="CZ6" s="21">
        <f t="shared" si="11"/>
        <v>100</v>
      </c>
      <c r="DA6" s="21">
        <f t="shared" si="11"/>
        <v>100</v>
      </c>
      <c r="DB6" s="21">
        <f t="shared" si="11"/>
        <v>100</v>
      </c>
      <c r="DC6" s="21">
        <f t="shared" si="11"/>
        <v>81.209999999999994</v>
      </c>
      <c r="DD6" s="21">
        <f t="shared" si="11"/>
        <v>83.08</v>
      </c>
      <c r="DE6" s="21">
        <f t="shared" si="11"/>
        <v>82.61</v>
      </c>
      <c r="DF6" s="21">
        <f t="shared" si="11"/>
        <v>82.21</v>
      </c>
      <c r="DG6" s="21">
        <f t="shared" si="11"/>
        <v>82.98</v>
      </c>
      <c r="DH6" s="20" t="str">
        <f>IF(DH7="","",IF(DH7="-","【-】","【"&amp;SUBSTITUTE(TEXT(DH7,"#,##0.00"),"-","△")&amp;"】"))</f>
        <v>【82.56】</v>
      </c>
      <c r="DI6" s="20" t="e">
        <f>IF(DI7="",NA(),DI7)</f>
        <v>#N/A</v>
      </c>
      <c r="DJ6" s="20" t="e">
        <f t="shared" ref="DJ6:DR6" si="12">IF(DJ7="",NA(),DJ7)</f>
        <v>#N/A</v>
      </c>
      <c r="DK6" s="20" t="e">
        <f t="shared" si="12"/>
        <v>#N/A</v>
      </c>
      <c r="DL6" s="20" t="e">
        <f t="shared" si="12"/>
        <v>#N/A</v>
      </c>
      <c r="DM6" s="20" t="e">
        <f t="shared" si="12"/>
        <v>#N/A</v>
      </c>
      <c r="DN6" s="20" t="e">
        <f t="shared" si="12"/>
        <v>#N/A</v>
      </c>
      <c r="DO6" s="20" t="e">
        <f t="shared" si="12"/>
        <v>#N/A</v>
      </c>
      <c r="DP6" s="20" t="e">
        <f t="shared" si="12"/>
        <v>#N/A</v>
      </c>
      <c r="DQ6" s="20" t="e">
        <f t="shared" si="12"/>
        <v>#N/A</v>
      </c>
      <c r="DR6" s="20" t="e">
        <f t="shared" si="12"/>
        <v>#N/A</v>
      </c>
      <c r="DS6" s="20" t="str">
        <f>IF(DS7="","",IF(DS7="-","【-】","【"&amp;SUBSTITUTE(TEXT(DS7,"#,##0.00"),"-","△")&amp;"】"))</f>
        <v/>
      </c>
      <c r="DT6" s="20" t="e">
        <f>IF(DT7="",NA(),DT7)</f>
        <v>#N/A</v>
      </c>
      <c r="DU6" s="20" t="e">
        <f t="shared" ref="DU6:EC6" si="13">IF(DU7="",NA(),DU7)</f>
        <v>#N/A</v>
      </c>
      <c r="DV6" s="20" t="e">
        <f t="shared" si="13"/>
        <v>#N/A</v>
      </c>
      <c r="DW6" s="20" t="e">
        <f t="shared" si="13"/>
        <v>#N/A</v>
      </c>
      <c r="DX6" s="20" t="e">
        <f t="shared" si="13"/>
        <v>#N/A</v>
      </c>
      <c r="DY6" s="20" t="e">
        <f t="shared" si="13"/>
        <v>#N/A</v>
      </c>
      <c r="DZ6" s="20" t="e">
        <f t="shared" si="13"/>
        <v>#N/A</v>
      </c>
      <c r="EA6" s="20" t="e">
        <f t="shared" si="13"/>
        <v>#N/A</v>
      </c>
      <c r="EB6" s="20" t="e">
        <f t="shared" si="13"/>
        <v>#N/A</v>
      </c>
      <c r="EC6" s="20" t="e">
        <f t="shared" si="13"/>
        <v>#N/A</v>
      </c>
      <c r="ED6" s="20" t="str">
        <f>IF(ED7="","",IF(ED7="-","【-】","【"&amp;SUBSTITUTE(TEXT(ED7,"#,##0.00"),"-","△")&amp;"】"))</f>
        <v/>
      </c>
      <c r="EE6" s="21" t="str">
        <f>IF(EE7="",NA(),EE7)</f>
        <v>-</v>
      </c>
      <c r="EF6" s="21" t="str">
        <f t="shared" ref="EF6:EN6" si="14">IF(EF7="",NA(),EF7)</f>
        <v>-</v>
      </c>
      <c r="EG6" s="21" t="str">
        <f t="shared" si="14"/>
        <v>-</v>
      </c>
      <c r="EH6" s="21" t="str">
        <f t="shared" si="14"/>
        <v>-</v>
      </c>
      <c r="EI6" s="21" t="str">
        <f t="shared" si="14"/>
        <v>-</v>
      </c>
      <c r="EJ6" s="21" t="str">
        <f t="shared" si="14"/>
        <v>-</v>
      </c>
      <c r="EK6" s="21" t="str">
        <f t="shared" si="14"/>
        <v>-</v>
      </c>
      <c r="EL6" s="21" t="str">
        <f t="shared" si="14"/>
        <v>-</v>
      </c>
      <c r="EM6" s="21" t="str">
        <f t="shared" si="14"/>
        <v>-</v>
      </c>
      <c r="EN6" s="21" t="str">
        <f t="shared" si="14"/>
        <v>-</v>
      </c>
      <c r="EO6" s="20" t="str">
        <f>IF(EO7="","",IF(EO7="-","【-】","【"&amp;SUBSTITUTE(TEXT(EO7,"#,##0.00"),"-","△")&amp;"】"))</f>
        <v>【-】</v>
      </c>
    </row>
    <row r="7" spans="1:145" s="22" customFormat="1" x14ac:dyDescent="0.15">
      <c r="A7" s="14"/>
      <c r="B7" s="23">
        <v>2023</v>
      </c>
      <c r="C7" s="23">
        <v>14699</v>
      </c>
      <c r="D7" s="23">
        <v>47</v>
      </c>
      <c r="E7" s="23">
        <v>18</v>
      </c>
      <c r="F7" s="23">
        <v>1</v>
      </c>
      <c r="G7" s="23">
        <v>0</v>
      </c>
      <c r="H7" s="23" t="s">
        <v>97</v>
      </c>
      <c r="I7" s="23" t="s">
        <v>98</v>
      </c>
      <c r="J7" s="23" t="s">
        <v>99</v>
      </c>
      <c r="K7" s="23" t="s">
        <v>100</v>
      </c>
      <c r="L7" s="23" t="s">
        <v>101</v>
      </c>
      <c r="M7" s="23" t="s">
        <v>102</v>
      </c>
      <c r="N7" s="24" t="s">
        <v>103</v>
      </c>
      <c r="O7" s="24" t="s">
        <v>104</v>
      </c>
      <c r="P7" s="24">
        <v>9.5500000000000007</v>
      </c>
      <c r="Q7" s="24">
        <v>100</v>
      </c>
      <c r="R7" s="24">
        <v>2640</v>
      </c>
      <c r="S7" s="24">
        <v>3789</v>
      </c>
      <c r="T7" s="24">
        <v>672.09</v>
      </c>
      <c r="U7" s="24">
        <v>5.64</v>
      </c>
      <c r="V7" s="24">
        <v>356</v>
      </c>
      <c r="W7" s="24">
        <v>90.1</v>
      </c>
      <c r="X7" s="24">
        <v>3.95</v>
      </c>
      <c r="Y7" s="24">
        <v>58.43</v>
      </c>
      <c r="Z7" s="24">
        <v>54.38</v>
      </c>
      <c r="AA7" s="24">
        <v>53.08</v>
      </c>
      <c r="AB7" s="24">
        <v>58.58</v>
      </c>
      <c r="AC7" s="24">
        <v>51.77</v>
      </c>
      <c r="AD7" s="24"/>
      <c r="AE7" s="24"/>
      <c r="AF7" s="24"/>
      <c r="AG7" s="24"/>
      <c r="AH7" s="24"/>
      <c r="AI7" s="24"/>
      <c r="AJ7" s="24"/>
      <c r="AK7" s="24"/>
      <c r="AL7" s="24"/>
      <c r="AM7" s="24"/>
      <c r="AN7" s="24"/>
      <c r="AO7" s="24"/>
      <c r="AP7" s="24"/>
      <c r="AQ7" s="24"/>
      <c r="AR7" s="24"/>
      <c r="AS7" s="24"/>
      <c r="AT7" s="24"/>
      <c r="AU7" s="24"/>
      <c r="AV7" s="24"/>
      <c r="AW7" s="24"/>
      <c r="AX7" s="24"/>
      <c r="AY7" s="24"/>
      <c r="AZ7" s="24"/>
      <c r="BA7" s="24"/>
      <c r="BB7" s="24"/>
      <c r="BC7" s="24"/>
      <c r="BD7" s="24"/>
      <c r="BE7" s="24"/>
      <c r="BF7" s="24">
        <v>4.74</v>
      </c>
      <c r="BG7" s="24">
        <v>0</v>
      </c>
      <c r="BH7" s="24">
        <v>66.930000000000007</v>
      </c>
      <c r="BI7" s="24">
        <v>54.67</v>
      </c>
      <c r="BJ7" s="24">
        <v>41.6</v>
      </c>
      <c r="BK7" s="24">
        <v>862.99</v>
      </c>
      <c r="BL7" s="24">
        <v>782.91</v>
      </c>
      <c r="BM7" s="24">
        <v>783.21</v>
      </c>
      <c r="BN7" s="24">
        <v>902.04</v>
      </c>
      <c r="BO7" s="24">
        <v>992.16</v>
      </c>
      <c r="BP7" s="24">
        <v>967.97</v>
      </c>
      <c r="BQ7" s="24">
        <v>47.25</v>
      </c>
      <c r="BR7" s="24">
        <v>100</v>
      </c>
      <c r="BS7" s="24">
        <v>68.86</v>
      </c>
      <c r="BT7" s="24">
        <v>66.58</v>
      </c>
      <c r="BU7" s="24">
        <v>67.09</v>
      </c>
      <c r="BV7" s="24">
        <v>50.06</v>
      </c>
      <c r="BW7" s="24">
        <v>49.38</v>
      </c>
      <c r="BX7" s="24">
        <v>48.53</v>
      </c>
      <c r="BY7" s="24">
        <v>46.11</v>
      </c>
      <c r="BZ7" s="24">
        <v>45.55</v>
      </c>
      <c r="CA7" s="24">
        <v>46.2</v>
      </c>
      <c r="CB7" s="24">
        <v>377.68</v>
      </c>
      <c r="CC7" s="24">
        <v>177.38</v>
      </c>
      <c r="CD7" s="24">
        <v>256.02999999999997</v>
      </c>
      <c r="CE7" s="24">
        <v>262.61</v>
      </c>
      <c r="CF7" s="24">
        <v>260.33999999999997</v>
      </c>
      <c r="CG7" s="24">
        <v>309.22000000000003</v>
      </c>
      <c r="CH7" s="24">
        <v>316.97000000000003</v>
      </c>
      <c r="CI7" s="24">
        <v>326.17</v>
      </c>
      <c r="CJ7" s="24">
        <v>336.93</v>
      </c>
      <c r="CK7" s="24">
        <v>331.17</v>
      </c>
      <c r="CL7" s="24">
        <v>332.82</v>
      </c>
      <c r="CM7" s="24">
        <v>42.27</v>
      </c>
      <c r="CN7" s="24">
        <v>42.27</v>
      </c>
      <c r="CO7" s="24">
        <v>42.27</v>
      </c>
      <c r="CP7" s="24">
        <v>42.27</v>
      </c>
      <c r="CQ7" s="24">
        <v>42.27</v>
      </c>
      <c r="CR7" s="24">
        <v>47.35</v>
      </c>
      <c r="CS7" s="24">
        <v>46.36</v>
      </c>
      <c r="CT7" s="24">
        <v>46.45</v>
      </c>
      <c r="CU7" s="24">
        <v>45.36</v>
      </c>
      <c r="CV7" s="24">
        <v>45.93</v>
      </c>
      <c r="CW7" s="24">
        <v>46.29</v>
      </c>
      <c r="CX7" s="24">
        <v>100</v>
      </c>
      <c r="CY7" s="24">
        <v>100</v>
      </c>
      <c r="CZ7" s="24">
        <v>100</v>
      </c>
      <c r="DA7" s="24">
        <v>100</v>
      </c>
      <c r="DB7" s="24">
        <v>100</v>
      </c>
      <c r="DC7" s="24">
        <v>81.209999999999994</v>
      </c>
      <c r="DD7" s="24">
        <v>83.08</v>
      </c>
      <c r="DE7" s="24">
        <v>82.61</v>
      </c>
      <c r="DF7" s="24">
        <v>82.21</v>
      </c>
      <c r="DG7" s="24">
        <v>82.98</v>
      </c>
      <c r="DH7" s="24">
        <v>82.56</v>
      </c>
      <c r="DI7" s="24"/>
      <c r="DJ7" s="24"/>
      <c r="DK7" s="24"/>
      <c r="DL7" s="24"/>
      <c r="DM7" s="24"/>
      <c r="DN7" s="24"/>
      <c r="DO7" s="24"/>
      <c r="DP7" s="24"/>
      <c r="DQ7" s="24"/>
      <c r="DR7" s="24"/>
      <c r="DS7" s="24"/>
      <c r="DT7" s="24"/>
      <c r="DU7" s="24"/>
      <c r="DV7" s="24"/>
      <c r="DW7" s="24"/>
      <c r="DX7" s="24"/>
      <c r="DY7" s="24"/>
      <c r="DZ7" s="24"/>
      <c r="EA7" s="24"/>
      <c r="EB7" s="24"/>
      <c r="EC7" s="24"/>
      <c r="ED7" s="24"/>
      <c r="EE7" s="24" t="s">
        <v>103</v>
      </c>
      <c r="EF7" s="24" t="s">
        <v>103</v>
      </c>
      <c r="EG7" s="24" t="s">
        <v>103</v>
      </c>
      <c r="EH7" s="24" t="s">
        <v>103</v>
      </c>
      <c r="EI7" s="24" t="s">
        <v>103</v>
      </c>
      <c r="EJ7" s="24" t="s">
        <v>103</v>
      </c>
      <c r="EK7" s="24" t="s">
        <v>103</v>
      </c>
      <c r="EL7" s="24" t="s">
        <v>103</v>
      </c>
      <c r="EM7" s="24" t="s">
        <v>103</v>
      </c>
      <c r="EN7" s="24" t="s">
        <v>103</v>
      </c>
      <c r="EO7" s="24" t="s">
        <v>103</v>
      </c>
    </row>
    <row r="8" spans="1:145"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row>
    <row r="9" spans="1:145" x14ac:dyDescent="0.15">
      <c r="A9" s="26"/>
      <c r="B9" s="26" t="s">
        <v>105</v>
      </c>
      <c r="C9" s="26" t="s">
        <v>106</v>
      </c>
      <c r="D9" s="26" t="s">
        <v>107</v>
      </c>
      <c r="E9" s="26" t="s">
        <v>108</v>
      </c>
      <c r="F9" s="26" t="s">
        <v>109</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5" x14ac:dyDescent="0.15">
      <c r="A10" s="26" t="s">
        <v>48</v>
      </c>
      <c r="B10" s="27">
        <f>DATEVALUE($B7-B11&amp;"/1/"&amp;B12)</f>
        <v>36892</v>
      </c>
      <c r="C10" s="27">
        <f t="shared" ref="C10:F10" si="15">DATEVALUE($B7-C11&amp;"/1/"&amp;C12)</f>
        <v>37257</v>
      </c>
      <c r="D10" s="27">
        <f t="shared" si="15"/>
        <v>37623</v>
      </c>
      <c r="E10" s="27">
        <f t="shared" si="15"/>
        <v>37989</v>
      </c>
      <c r="F10" s="27">
        <f t="shared" si="15"/>
        <v>38356</v>
      </c>
    </row>
    <row r="11" spans="1:145" x14ac:dyDescent="0.15">
      <c r="B11">
        <v>22</v>
      </c>
      <c r="C11">
        <v>21</v>
      </c>
      <c r="D11">
        <v>20</v>
      </c>
      <c r="E11">
        <v>19</v>
      </c>
      <c r="F11">
        <v>18</v>
      </c>
      <c r="G11" t="s">
        <v>110</v>
      </c>
    </row>
    <row r="12" spans="1:145" x14ac:dyDescent="0.15">
      <c r="B12">
        <v>1</v>
      </c>
      <c r="C12">
        <v>1</v>
      </c>
      <c r="D12">
        <v>2</v>
      </c>
      <c r="E12">
        <v>3</v>
      </c>
      <c r="F12">
        <v>4</v>
      </c>
      <c r="G12" t="s">
        <v>111</v>
      </c>
    </row>
    <row r="13" spans="1:145" x14ac:dyDescent="0.15">
      <c r="B13" t="s">
        <v>112</v>
      </c>
      <c r="C13" t="s">
        <v>113</v>
      </c>
      <c r="D13" t="s">
        <v>113</v>
      </c>
      <c r="E13" t="s">
        <v>114</v>
      </c>
      <c r="F13" t="s">
        <v>113</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2025-01-24T07:41:46Z</dcterms:created>
  <dcterms:modified xsi:type="dcterms:W3CDTF">2025-01-31T01:29:48Z</dcterms:modified>
  <cp:category/>
</cp:coreProperties>
</file>