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us01046\Desktop\"/>
    </mc:Choice>
  </mc:AlternateContent>
  <xr:revisionPtr revIDLastSave="0" documentId="8_{BF0FC312-916A-4D27-8DEE-FB35D01EA8FC}" xr6:coauthVersionLast="45" xr6:coauthVersionMax="45" xr10:uidLastSave="{00000000-0000-0000-0000-000000000000}"/>
  <workbookProtection workbookAlgorithmName="SHA-512" workbookHashValue="o+zp2DqPRpQGfZGXW6m11F1KuD9pL3lKNnHyjUNMmQMW35Bg6pcJrG2Hk9bGTCHkRB7HumM636wRkZePdwKfnw==" workbookSaltValue="wo59TaQgAa+sEV3469IDp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<sst xmlns="http://schemas.openxmlformats.org/spreadsheetml/2006/main" count="247" uniqueCount="119">
  <si>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</si>
  <si>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</si>
  <si>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</si>
  <si>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</si>
  <si>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</si>
  <si>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</si>
  <si>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</si>
  <si>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</si>
  <si>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</si>
  <si>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</si>
  <si>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</si>
  <si>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</si>
  <si>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</si>
  <si>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</si>
  <si>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</si>
  <si>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</si>
  <si>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</si>
  <si>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</si>
  <si>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</si>
  <si>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</si>
  <si>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</si>
  <si>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</si>
  <si>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</si>
  <si>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</si>
  <si>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</si>
  <si>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</si>
  <si>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</si>
  <si>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</si>
  <si>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</si>
  <si>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</si>
  <si>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</si>
  <si>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</si>
  <si>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</si>
  <si>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</si>
  <si>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</si>
  <si>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</si>
  <si>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</si>
  <si>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</si>
  <si>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</si>
  <si>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</si>
  <si>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</si>
  <si>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</si>
  <si>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</si>
  <si>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</si>
  <si>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</si>
  <si>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</si>
  <si>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</si>
  <si>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</si>
  <si>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</si>
  <si>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</si>
  <si>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</si>
  <si>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</si>
  <si>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</si>
  <si>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</si>
  <si>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</si>
  <si>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</si>
  <si>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</si>
  <si>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</si>
  <si>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</si>
  <si>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</si>
  <si>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</si>
  <si>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</si>
  <si>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</si>
  <si>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</si>
  <si>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</si>
  <si>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</si>
  <si>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</si>
  <si>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</si>
  <si>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</si>
  <si>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</si>
  <si>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</si>
  <si>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</si>
  <si>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</si>
  <si>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</si>
  <si>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</si>
  <si>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</si>
  <si>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</si>
  <si>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</si>
  <si>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</si>
  <si>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</si>
  <si>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</si>
  <si>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</si>
  <si>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</si>
  <si>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</si>
  <si>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</si>
  <si>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</si>
  <si>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</si>
  <si>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</si>
  <si>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</si>
  <si>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</si>
  <si>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</si>
  <si>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</si>
  <si>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</si>
  <si>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</si>
  <si>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</si>
  <si>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</si>
  <si>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</si>
  <si>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美深町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</si>
  <si>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</si>
  <si>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</si>
  <si>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</si>
  <si>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</si>
  <si>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</si>
  <si>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</si>
  <si>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</si>
  <si>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</si>
  <si>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</si>
  <si>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</si>
  <si>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</si>
  <si>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</si>
  <si>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</si>
  <si>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</si>
  <si>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</si>
  <si>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</si>
  <si>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</si>
  <si>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</si>
  <si>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平成8年度より事業を実施しており、法定耐用年数以上の浄化槽は無いが、適切な維持管理を実施し長寿命化を図っていく。</t>
    <phoneticPr fontId="4"/>
  </si>
  <si>
    <t>　収益的収支比率については、空き家の増加等に伴う使用料収入の減少などにより100％を下回っている状況である。このことから、一般会計からの繰入金に依存せざるを得ない状況であり、経営的には悪い状況である。
　企業債残高対事業規模比率については、類似団体平均値以下であり、自己資金調達度が高いことがわかる。
　経費回収率については、類似団体平均値以上なっており、料金の収益性が良いことを示している。
　汚水処理原価については、ほぼ横ばいであるが、類似団体平均値以下となっており今後も汚水処理原価の急激な上昇について注意していかなければならない。
　施設利用率については、類似団体平均値以下であり、施設利用の効率が低く悪い傾向である。
　水洗化率については100％であることから問題ないと思われる。</t>
    <rPh sb="212" eb="213">
      <t>ヨコ</t>
    </rPh>
    <phoneticPr fontId="4"/>
  </si>
  <si>
    <t>　全体として経営状況はあまり良くないと思われる。要因としては、空き家の増加による使用料収入の減少や、維持管理にかかるコストが年々増加しているためと思われる。今後は、令和6年4月より適用される公会計により、今まで以上に経営状況が明らかになることから、適正な使用料の検討を行いながら一般会計からの繰入金を減らす取組みを進めていく。</t>
    <rPh sb="153" eb="155">
      <t>トリク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</si>
</sst>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94-4699-B395-02C7BABA61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494-4699-B395-02C7BABA61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58.43</c:v>
                </c:pt>
                <c:pt idx="1">
                  <c:v>54.38</c:v>
                </c:pt>
                <c:pt idx="2">
                  <c:v>53.08</c:v>
                </c:pt>
                <c:pt idx="3">
                  <c:v>58.58</c:v>
                </c:pt>
                <c:pt idx="4">
                  <c:v>51.77</c:v>
                </c:pt>
              </c:numCache>
            </c:numRef>
          </c:val>
          <c:extLst>
            <c:ext xmlns:c16="http://schemas.microsoft.com/office/drawing/2014/chart" uri="{C3380CC4-5D6E-409C-BE32-E72D297353CC}">
              <c16:uniqueId val="{00000000-645F-4A9C-9BA5-672452EE0C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5F-4A9C-9BA5-672452EE0C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3-4CA7-886C-D263DE4587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3-4CA7-886C-D263DE4587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B4-4E34-AEBC-0D0681E646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B4-4E34-AEBC-0D0681E646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FA-4CC1-8A17-37028EB077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FA-4CC1-8A17-37028EB077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9-4E9E-9F0F-AE5C53A2582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9-4E9E-9F0F-AE5C53A2582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4.74</c:v>
                </c:pt>
                <c:pt idx="1">
                  <c:v>0</c:v>
                </c:pt>
                <c:pt idx="2" formatCode="#,##0.00;&quot;△&quot;#,##0.00;&quot;-&quot;">
                  <c:v>66.930000000000007</c:v>
                </c:pt>
                <c:pt idx="3" formatCode="#,##0.00;&quot;△&quot;#,##0.00;&quot;-&quot;">
                  <c:v>54.67</c:v>
                </c:pt>
                <c:pt idx="4" formatCode="#,##0.00;&quot;△&quot;#,##0.00;&quot;-&quot;">
                  <c:v>41.6</c:v>
                </c:pt>
              </c:numCache>
            </c:numRef>
          </c:val>
          <c:extLst>
            <c:ext xmlns:c16="http://schemas.microsoft.com/office/drawing/2014/chart" uri="{C3380CC4-5D6E-409C-BE32-E72D297353CC}">
              <c16:uniqueId val="{00000000-9391-4B7B-ACD7-B2869A2BF0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9391-4B7B-ACD7-B2869A2BF0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47.25</c:v>
                </c:pt>
                <c:pt idx="1">
                  <c:v>100</c:v>
                </c:pt>
                <c:pt idx="2">
                  <c:v>68.86</c:v>
                </c:pt>
                <c:pt idx="3">
                  <c:v>66.58</c:v>
                </c:pt>
                <c:pt idx="4">
                  <c:v>67.09</c:v>
                </c:pt>
              </c:numCache>
            </c:numRef>
          </c:val>
          <c:extLst>
            <c:ext xmlns:c16="http://schemas.microsoft.com/office/drawing/2014/chart" uri="{C3380CC4-5D6E-409C-BE32-E72D297353CC}">
              <c16:uniqueId val="{00000000-2909-4421-A839-28E36EB1A2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2909-4421-A839-28E36EB1A2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377.68</c:v>
                </c:pt>
                <c:pt idx="1">
                  <c:v>177.38</c:v>
                </c:pt>
                <c:pt idx="2">
                  <c:v>256.02999999999997</c:v>
                </c:pt>
                <c:pt idx="3">
                  <c:v>262.61</c:v>
                </c:pt>
                <c:pt idx="4">
                  <c:v>260.33999999999997</c:v>
                </c:pt>
              </c:numCache>
            </c:numRef>
          </c:val>
          <c:extLst>
            <c:ext xmlns:c16="http://schemas.microsoft.com/office/drawing/2014/chart" uri="{C3380CC4-5D6E-409C-BE32-E72D297353CC}">
              <c16:uniqueId val="{00000000-7282-4520-9E6F-6F19C3D4A3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7282-4520-9E6F-6F19C3D4A3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42.27</c:v>
                </c:pt>
                <c:pt idx="1">
                  <c:v>42.27</c:v>
                </c:pt>
                <c:pt idx="2">
                  <c:v>42.27</c:v>
                </c:pt>
                <c:pt idx="3">
                  <c:v>42.27</c:v>
                </c:pt>
                <c:pt idx="4">
                  <c:v>42.27</c:v>
                </c:pt>
              </c:numCache>
            </c:numRef>
          </c:val>
          <c:extLst>
            <c:ext xmlns:c16="http://schemas.microsoft.com/office/drawing/2014/chart" uri="{C3380CC4-5D6E-409C-BE32-E72D297353CC}">
              <c16:uniqueId val="{00000000-063C-4F03-BE1C-AA180D1C91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063C-4F03-BE1C-AA180D1C91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43E-4691-B384-943F4474A17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743E-4691-B384-943F4474A17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2"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美深町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3789</v>
      </c>
      <c r="AM8" s="54"/>
      <c r="AN8" s="54"/>
      <c r="AO8" s="54"/>
      <c r="AP8" s="54"/>
      <c r="AQ8" s="54"/>
      <c r="AR8" s="54"/>
      <c r="AS8" s="54"/>
      <c r="AT8" s="53">
        <f>データ!T6</f>
        <v>672.09</v>
      </c>
      <c r="AU8" s="53"/>
      <c r="AV8" s="53"/>
      <c r="AW8" s="53"/>
      <c r="AX8" s="53"/>
      <c r="AY8" s="53"/>
      <c r="AZ8" s="53"/>
      <c r="BA8" s="53"/>
      <c r="BB8" s="53">
        <f>データ!U6</f>
        <v>5.64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9.5500000000000007</v>
      </c>
      <c r="Q10" s="53"/>
      <c r="R10" s="53"/>
      <c r="S10" s="53"/>
      <c r="T10" s="53"/>
      <c r="U10" s="53"/>
      <c r="V10" s="53"/>
      <c r="W10" s="53">
        <f>データ!Q6</f>
        <v>100</v>
      </c>
      <c r="X10" s="53"/>
      <c r="Y10" s="53"/>
      <c r="Z10" s="53"/>
      <c r="AA10" s="53"/>
      <c r="AB10" s="53"/>
      <c r="AC10" s="53"/>
      <c r="AD10" s="54">
        <f>データ!R6</f>
        <v>2640</v>
      </c>
      <c r="AE10" s="54"/>
      <c r="AF10" s="54"/>
      <c r="AG10" s="54"/>
      <c r="AH10" s="54"/>
      <c r="AI10" s="54"/>
      <c r="AJ10" s="54"/>
      <c r="AK10" s="2"/>
      <c r="AL10" s="54">
        <f>データ!V6</f>
        <v>356</v>
      </c>
      <c r="AM10" s="54"/>
      <c r="AN10" s="54"/>
      <c r="AO10" s="54"/>
      <c r="AP10" s="54"/>
      <c r="AQ10" s="54"/>
      <c r="AR10" s="54"/>
      <c r="AS10" s="54"/>
      <c r="AT10" s="53">
        <f>データ!W6</f>
        <v>90.1</v>
      </c>
      <c r="AU10" s="53"/>
      <c r="AV10" s="53"/>
      <c r="AW10" s="53"/>
      <c r="AX10" s="53"/>
      <c r="AY10" s="53"/>
      <c r="AZ10" s="53"/>
      <c r="BA10" s="53"/>
      <c r="BB10" s="53">
        <f>データ!X6</f>
        <v>3.95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【967.97】</v>
      </c>
      <c r="I86" s="12" t="str">
        <f>データ!CA6</f>
        <v>【46.20】</v>
      </c>
      <c r="J86" s="12" t="str">
        <f>データ!CL6</f>
        <v>【332.82】</v>
      </c>
      <c r="K86" s="12" t="str">
        <f>データ!CW6</f>
        <v>【46.29】</v>
      </c>
      <c r="L86" s="12" t="str">
        <f>データ!DH6</f>
        <v>【82.56】</v>
      </c>
      <c r="M86" s="12" t="s">
        <v>43</v>
      </c>
      <c r="N86" s="12" t="s">
        <v>43</v>
      </c>
      <c r="O86" s="12" t="str">
        <f>データ!EO6</f>
        <v>【-】</v>
      </c>
    </row>
  </sheetData>
  <sheetProtection algorithmName="SHA-512" hashValue="omEKOnaRoEEv9Y5FsJ5vWGBd9z9qjTaMpmMCE3EG/RfA2NW307asOXTEAcH7GkQdzhWJyTZtYND8/l27y4Pf7Q==" saltValue="glQIuIgUDDBuZannLk3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14699</v>
      </c>
      <c r="D6" s="19">
        <f t="shared" si="3"/>
        <v>47</v>
      </c>
      <c r="E6" s="19">
        <f t="shared" si="3"/>
        <v>18</v>
      </c>
      <c r="F6" s="19">
        <f t="shared" si="3"/>
        <v>1</v>
      </c>
      <c r="G6" s="19">
        <f t="shared" si="3"/>
        <v>0</v>
      </c>
      <c r="H6" s="19" t="str">
        <f t="shared" si="3"/>
        <v>北海道　美深町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9.5500000000000007</v>
      </c>
      <c r="Q6" s="20">
        <f t="shared" si="3"/>
        <v>100</v>
      </c>
      <c r="R6" s="20">
        <f t="shared" si="3"/>
        <v>2640</v>
      </c>
      <c r="S6" s="20">
        <f t="shared" si="3"/>
        <v>3789</v>
      </c>
      <c r="T6" s="20">
        <f t="shared" si="3"/>
        <v>672.09</v>
      </c>
      <c r="U6" s="20">
        <f t="shared" si="3"/>
        <v>5.64</v>
      </c>
      <c r="V6" s="20">
        <f t="shared" si="3"/>
        <v>356</v>
      </c>
      <c r="W6" s="20">
        <f t="shared" si="3"/>
        <v>90.1</v>
      </c>
      <c r="X6" s="20">
        <f t="shared" si="3"/>
        <v>3.95</v>
      </c>
      <c r="Y6" s="21">
        <f>IF(Y7="",NA(),Y7)</f>
        <v>58.43</v>
      </c>
      <c r="Z6" s="21">
        <f t="shared" ref="Z6:AH6" si="4">IF(Z7="",NA(),Z7)</f>
        <v>54.38</v>
      </c>
      <c r="AA6" s="21">
        <f t="shared" si="4"/>
        <v>53.08</v>
      </c>
      <c r="AB6" s="21">
        <f t="shared" si="4"/>
        <v>58.58</v>
      </c>
      <c r="AC6" s="21">
        <f t="shared" si="4"/>
        <v>51.77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4.74</v>
      </c>
      <c r="BG6" s="20">
        <f t="shared" ref="BG6:BO6" si="7">IF(BG7="",NA(),BG7)</f>
        <v>0</v>
      </c>
      <c r="BH6" s="21">
        <f t="shared" si="7"/>
        <v>66.930000000000007</v>
      </c>
      <c r="BI6" s="21">
        <f t="shared" si="7"/>
        <v>54.67</v>
      </c>
      <c r="BJ6" s="21">
        <f t="shared" si="7"/>
        <v>41.6</v>
      </c>
      <c r="BK6" s="21">
        <f t="shared" si="7"/>
        <v>862.99</v>
      </c>
      <c r="BL6" s="21">
        <f t="shared" si="7"/>
        <v>782.91</v>
      </c>
      <c r="BM6" s="21">
        <f t="shared" si="7"/>
        <v>783.21</v>
      </c>
      <c r="BN6" s="21">
        <f t="shared" si="7"/>
        <v>902.04</v>
      </c>
      <c r="BO6" s="21">
        <f t="shared" si="7"/>
        <v>992.16</v>
      </c>
      <c r="BP6" s="20" t="str">
        <f>IF(BP7="","",IF(BP7="-","【-】","【"&amp;SUBSTITUTE(TEXT(BP7,"#,##0.00"),"-","△")&amp;"】"))</f>
        <v>【967.97】</v>
      </c>
      <c r="BQ6" s="21">
        <f>IF(BQ7="",NA(),BQ7)</f>
        <v>47.25</v>
      </c>
      <c r="BR6" s="21">
        <f t="shared" ref="BR6:BZ6" si="8">IF(BR7="",NA(),BR7)</f>
        <v>100</v>
      </c>
      <c r="BS6" s="21">
        <f t="shared" si="8"/>
        <v>68.86</v>
      </c>
      <c r="BT6" s="21">
        <f t="shared" si="8"/>
        <v>66.58</v>
      </c>
      <c r="BU6" s="21">
        <f t="shared" si="8"/>
        <v>67.09</v>
      </c>
      <c r="BV6" s="21">
        <f t="shared" si="8"/>
        <v>50.06</v>
      </c>
      <c r="BW6" s="21">
        <f t="shared" si="8"/>
        <v>49.38</v>
      </c>
      <c r="BX6" s="21">
        <f t="shared" si="8"/>
        <v>48.53</v>
      </c>
      <c r="BY6" s="21">
        <f t="shared" si="8"/>
        <v>46.11</v>
      </c>
      <c r="BZ6" s="21">
        <f t="shared" si="8"/>
        <v>45.55</v>
      </c>
      <c r="CA6" s="20" t="str">
        <f>IF(CA7="","",IF(CA7="-","【-】","【"&amp;SUBSTITUTE(TEXT(CA7,"#,##0.00"),"-","△")&amp;"】"))</f>
        <v>【46.20】</v>
      </c>
      <c r="CB6" s="21">
        <f>IF(CB7="",NA(),CB7)</f>
        <v>377.68</v>
      </c>
      <c r="CC6" s="21">
        <f t="shared" ref="CC6:CK6" si="9">IF(CC7="",NA(),CC7)</f>
        <v>177.38</v>
      </c>
      <c r="CD6" s="21">
        <f t="shared" si="9"/>
        <v>256.02999999999997</v>
      </c>
      <c r="CE6" s="21">
        <f t="shared" si="9"/>
        <v>262.61</v>
      </c>
      <c r="CF6" s="21">
        <f t="shared" si="9"/>
        <v>260.33999999999997</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42.27</v>
      </c>
      <c r="CN6" s="21">
        <f t="shared" ref="CN6:CV6" si="10">IF(CN7="",NA(),CN7)</f>
        <v>42.27</v>
      </c>
      <c r="CO6" s="21">
        <f t="shared" si="10"/>
        <v>42.27</v>
      </c>
      <c r="CP6" s="21">
        <f t="shared" si="10"/>
        <v>42.27</v>
      </c>
      <c r="CQ6" s="21">
        <f t="shared" si="10"/>
        <v>42.27</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14699</v>
      </c>
      <c r="D7" s="23">
        <v>47</v>
      </c>
      <c r="E7" s="23">
        <v>18</v>
      </c>
      <c r="F7" s="23">
        <v>1</v>
      </c>
      <c r="G7" s="23">
        <v>0</v>
      </c>
      <c r="H7" s="23" t="s">
        <v>97</v>
      </c>
      <c r="I7" s="23" t="s">
        <v>98</v>
      </c>
      <c r="J7" s="23" t="s">
        <v>99</v>
      </c>
      <c r="K7" s="23" t="s">
        <v>100</v>
      </c>
      <c r="L7" s="23" t="s">
        <v>101</v>
      </c>
      <c r="M7" s="23" t="s">
        <v>102</v>
      </c>
      <c r="N7" s="24" t="s">
        <v>103</v>
      </c>
      <c r="O7" s="24" t="s">
        <v>104</v>
      </c>
      <c r="P7" s="24">
        <v>9.5500000000000007</v>
      </c>
      <c r="Q7" s="24">
        <v>100</v>
      </c>
      <c r="R7" s="24">
        <v>2640</v>
      </c>
      <c r="S7" s="24">
        <v>3789</v>
      </c>
      <c r="T7" s="24">
        <v>672.09</v>
      </c>
      <c r="U7" s="24">
        <v>5.64</v>
      </c>
      <c r="V7" s="24">
        <v>356</v>
      </c>
      <c r="W7" s="24">
        <v>90.1</v>
      </c>
      <c r="X7" s="24">
        <v>3.95</v>
      </c>
      <c r="Y7" s="24">
        <v>58.43</v>
      </c>
      <c r="Z7" s="24">
        <v>54.38</v>
      </c>
      <c r="AA7" s="24">
        <v>53.08</v>
      </c>
      <c r="AB7" s="24">
        <v>58.58</v>
      </c>
      <c r="AC7" s="24">
        <v>51.77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4.74</v>
      </c>
      <c r="BG7" s="24">
        <v>0</v>
      </c>
      <c r="BH7" s="24">
        <v>66.930000000000007</v>
      </c>
      <c r="BI7" s="24">
        <v>54.67</v>
      </c>
      <c r="BJ7" s="24">
        <v>41.6</v>
      </c>
      <c r="BK7" s="24">
        <v>862.99</v>
      </c>
      <c r="BL7" s="24">
        <v>782.91</v>
      </c>
      <c r="BM7" s="24">
        <v>783.21</v>
      </c>
      <c r="BN7" s="24">
        <v>902.04</v>
      </c>
      <c r="BO7" s="24">
        <v>992.16</v>
      </c>
      <c r="BP7" s="24">
        <v>967.97</v>
      </c>
      <c r="BQ7" s="24">
        <v>47.25</v>
      </c>
      <c r="BR7" s="24">
        <v>100</v>
      </c>
      <c r="BS7" s="24">
        <v>68.86</v>
      </c>
      <c r="BT7" s="24">
        <v>66.58</v>
      </c>
      <c r="BU7" s="24">
        <v>67.09</v>
      </c>
      <c r="BV7" s="24">
        <v>50.06</v>
      </c>
      <c r="BW7" s="24">
        <v>49.38</v>
      </c>
      <c r="BX7" s="24">
        <v>48.53</v>
      </c>
      <c r="BY7" s="24">
        <v>46.11</v>
      </c>
      <c r="BZ7" s="24">
        <v>45.55</v>
      </c>
      <c r="CA7" s="24">
        <v>46.2</v>
      </c>
      <c r="CB7" s="24">
        <v>377.68</v>
      </c>
      <c r="CC7" s="24">
        <v>177.38</v>
      </c>
      <c r="CD7" s="24">
        <v>256.02999999999997</v>
      </c>
      <c r="CE7" s="24">
        <v>262.61</v>
      </c>
      <c r="CF7" s="24">
        <v>260.33999999999997</v>
      </c>
      <c r="CG7" s="24">
        <v>309.22000000000003</v>
      </c>
      <c r="CH7" s="24">
        <v>316.97000000000003</v>
      </c>
      <c r="CI7" s="24">
        <v>326.17</v>
      </c>
      <c r="CJ7" s="24">
        <v>336.93</v>
      </c>
      <c r="CK7" s="24">
        <v>331.17</v>
      </c>
      <c r="CL7" s="24">
        <v>332.82</v>
      </c>
      <c r="CM7" s="24">
        <v>42.27</v>
      </c>
      <c r="CN7" s="24">
        <v>42.27</v>
      </c>
      <c r="CO7" s="24">
        <v>42.27</v>
      </c>
      <c r="CP7" s="24">
        <v>42.27</v>
      </c>
      <c r="CQ7" s="24">
        <v>42.27</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2025-01-24T07:41:46Z</dcterms:created>
  <dcterms:modified xsi:type="dcterms:W3CDTF">2025-01-31T01:29:48Z</dcterms:modified>
  <cp:category/>
</cp:coreProperties>
</file>